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leeds365.sharepoint.com/sites/TEAM-ClearingHouseClinicalPsychology/Shared Documents/Files and data/Website/Files content/"/>
    </mc:Choice>
  </mc:AlternateContent>
  <bookViews>
    <workbookView xWindow="0" yWindow="0" windowWidth="19005" windowHeight="9450"/>
  </bookViews>
  <sheets>
    <sheet name="2023 Entry" sheetId="3" r:id="rId1"/>
  </sheets>
  <definedNames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3" l="1"/>
  <c r="E32" i="3"/>
  <c r="F32" i="3"/>
  <c r="C33" i="3"/>
  <c r="E33" i="3"/>
  <c r="F33" i="3"/>
  <c r="C34" i="3"/>
  <c r="E34" i="3"/>
  <c r="F34" i="3"/>
  <c r="C35" i="3"/>
  <c r="E35" i="3"/>
  <c r="F35" i="3"/>
  <c r="D99" i="3" l="1"/>
  <c r="B99" i="3"/>
  <c r="D107" i="3"/>
  <c r="B107" i="3"/>
  <c r="B113" i="3"/>
  <c r="D113" i="3"/>
  <c r="D118" i="3"/>
  <c r="B118" i="3"/>
  <c r="B123" i="3"/>
  <c r="D123" i="3"/>
  <c r="F57" i="3"/>
  <c r="F115" i="3"/>
  <c r="E115" i="3"/>
  <c r="C116" i="3"/>
  <c r="E112" i="3"/>
  <c r="F112" i="3"/>
  <c r="F98" i="3"/>
  <c r="E98" i="3"/>
  <c r="D80" i="3"/>
  <c r="B80" i="3"/>
  <c r="F67" i="3"/>
  <c r="B65" i="3"/>
  <c r="D65" i="3"/>
  <c r="E67" i="3"/>
  <c r="F117" i="3" l="1"/>
  <c r="F59" i="3"/>
  <c r="E59" i="3"/>
  <c r="E27" i="3"/>
  <c r="E28" i="3"/>
  <c r="F27" i="3"/>
  <c r="F28" i="3"/>
  <c r="F38" i="3"/>
  <c r="F19" i="3"/>
  <c r="F122" i="3" l="1"/>
  <c r="F121" i="3"/>
  <c r="F120" i="3"/>
  <c r="F111" i="3"/>
  <c r="F110" i="3"/>
  <c r="F109" i="3"/>
  <c r="F106" i="3"/>
  <c r="F105" i="3"/>
  <c r="F104" i="3"/>
  <c r="F103" i="3"/>
  <c r="F102" i="3"/>
  <c r="F101" i="3"/>
  <c r="F97" i="3"/>
  <c r="F96" i="3"/>
  <c r="F95" i="3"/>
  <c r="F93" i="3"/>
  <c r="F90" i="3"/>
  <c r="F89" i="3"/>
  <c r="F88" i="3"/>
  <c r="F87" i="3"/>
  <c r="F86" i="3"/>
  <c r="F85" i="3"/>
  <c r="F84" i="3"/>
  <c r="F83" i="3"/>
  <c r="F82" i="3"/>
  <c r="F79" i="3"/>
  <c r="F78" i="3"/>
  <c r="F75" i="3"/>
  <c r="F74" i="3"/>
  <c r="F73" i="3"/>
  <c r="F72" i="3"/>
  <c r="F71" i="3"/>
  <c r="F70" i="3"/>
  <c r="F64" i="3"/>
  <c r="F63" i="3"/>
  <c r="F29" i="3"/>
  <c r="F54" i="3"/>
  <c r="F53" i="3"/>
  <c r="F52" i="3"/>
  <c r="F51" i="3"/>
  <c r="F50" i="3"/>
  <c r="F49" i="3"/>
  <c r="F46" i="3"/>
  <c r="F45" i="3"/>
  <c r="F44" i="3"/>
  <c r="F43" i="3"/>
  <c r="F24" i="3"/>
  <c r="F23" i="3"/>
  <c r="F22" i="3"/>
  <c r="F37" i="3"/>
  <c r="F36" i="3"/>
  <c r="E122" i="3"/>
  <c r="E97" i="3"/>
  <c r="E51" i="3"/>
  <c r="E44" i="3"/>
  <c r="E38" i="3"/>
  <c r="E121" i="3"/>
  <c r="E111" i="3"/>
  <c r="E90" i="3"/>
  <c r="E89" i="3"/>
  <c r="E86" i="3"/>
  <c r="E75" i="3"/>
  <c r="E23" i="3"/>
  <c r="F123" i="3" l="1"/>
  <c r="F99" i="3"/>
  <c r="F80" i="3"/>
  <c r="F65" i="3"/>
  <c r="C69" i="3"/>
  <c r="E110" i="3" l="1"/>
  <c r="E74" i="3" l="1"/>
  <c r="E70" i="3"/>
  <c r="E57" i="3"/>
  <c r="C40" i="3" l="1"/>
  <c r="C36" i="3" l="1"/>
  <c r="E53" i="3" l="1"/>
  <c r="E43" i="3"/>
  <c r="E22" i="3"/>
  <c r="E36" i="3" l="1"/>
  <c r="C37" i="3"/>
  <c r="E37" i="3"/>
  <c r="C38" i="3"/>
  <c r="C39" i="3"/>
  <c r="F118" i="3" l="1"/>
  <c r="E99" i="3"/>
  <c r="E80" i="3"/>
  <c r="C65" i="3"/>
  <c r="C72" i="3"/>
  <c r="E72" i="3"/>
  <c r="C73" i="3"/>
  <c r="E73" i="3"/>
  <c r="E123" i="3"/>
  <c r="C121" i="3"/>
  <c r="E120" i="3"/>
  <c r="C120" i="3"/>
  <c r="C122" i="3"/>
  <c r="C111" i="3"/>
  <c r="C110" i="3"/>
  <c r="E109" i="3"/>
  <c r="C109" i="3"/>
  <c r="C112" i="3"/>
  <c r="E117" i="3"/>
  <c r="C117" i="3"/>
  <c r="C115" i="3"/>
  <c r="C98" i="3"/>
  <c r="E96" i="3"/>
  <c r="C96" i="3"/>
  <c r="E95" i="3"/>
  <c r="C95" i="3"/>
  <c r="C97" i="3"/>
  <c r="E106" i="3"/>
  <c r="C106" i="3"/>
  <c r="E105" i="3"/>
  <c r="C105" i="3"/>
  <c r="E104" i="3"/>
  <c r="C104" i="3"/>
  <c r="E103" i="3"/>
  <c r="C103" i="3"/>
  <c r="E102" i="3"/>
  <c r="C102" i="3"/>
  <c r="E101" i="3"/>
  <c r="C101" i="3"/>
  <c r="E93" i="3"/>
  <c r="C93" i="3"/>
  <c r="E87" i="3"/>
  <c r="C87" i="3"/>
  <c r="E88" i="3"/>
  <c r="C88" i="3"/>
  <c r="C89" i="3"/>
  <c r="C86" i="3"/>
  <c r="E85" i="3"/>
  <c r="C85" i="3"/>
  <c r="C90" i="3"/>
  <c r="E84" i="3"/>
  <c r="C84" i="3"/>
  <c r="E83" i="3"/>
  <c r="C83" i="3"/>
  <c r="E82" i="3"/>
  <c r="C82" i="3"/>
  <c r="E79" i="3"/>
  <c r="C79" i="3"/>
  <c r="E78" i="3"/>
  <c r="C78" i="3"/>
  <c r="C75" i="3"/>
  <c r="C74" i="3"/>
  <c r="C68" i="3"/>
  <c r="C70" i="3"/>
  <c r="E71" i="3"/>
  <c r="C71" i="3"/>
  <c r="C67" i="3"/>
  <c r="E64" i="3"/>
  <c r="C64" i="3"/>
  <c r="E63" i="3"/>
  <c r="C63" i="3"/>
  <c r="C60" i="3"/>
  <c r="C59" i="3"/>
  <c r="C58" i="3"/>
  <c r="C57" i="3"/>
  <c r="E54" i="3"/>
  <c r="C54" i="3"/>
  <c r="C51" i="3"/>
  <c r="C53" i="3"/>
  <c r="E52" i="3"/>
  <c r="C52" i="3"/>
  <c r="E50" i="3"/>
  <c r="C50" i="3"/>
  <c r="E49" i="3"/>
  <c r="C49" i="3"/>
  <c r="E29" i="3"/>
  <c r="C29" i="3"/>
  <c r="C28" i="3"/>
  <c r="C27" i="3"/>
  <c r="E46" i="3"/>
  <c r="C46" i="3"/>
  <c r="E45" i="3"/>
  <c r="C45" i="3"/>
  <c r="C44" i="3"/>
  <c r="C43" i="3"/>
  <c r="E24" i="3"/>
  <c r="C24" i="3"/>
  <c r="C23" i="3"/>
  <c r="C22" i="3"/>
  <c r="E113" i="3" l="1"/>
  <c r="F113" i="3"/>
  <c r="E107" i="3"/>
  <c r="F107" i="3"/>
  <c r="E118" i="3"/>
  <c r="C99" i="3"/>
  <c r="E65" i="3"/>
  <c r="C113" i="3"/>
  <c r="C123" i="3"/>
  <c r="C107" i="3"/>
  <c r="C118" i="3"/>
  <c r="C80" i="3"/>
</calcChain>
</file>

<file path=xl/sharedStrings.xml><?xml version="1.0" encoding="utf-8"?>
<sst xmlns="http://schemas.openxmlformats.org/spreadsheetml/2006/main" count="107" uniqueCount="98">
  <si>
    <t>Numbers</t>
  </si>
  <si>
    <t>TOTALS</t>
  </si>
  <si>
    <t>GENDER</t>
  </si>
  <si>
    <t>Prefer not to say</t>
  </si>
  <si>
    <t>Female</t>
  </si>
  <si>
    <t>Male</t>
  </si>
  <si>
    <t>MARITAL STATUS</t>
  </si>
  <si>
    <t>Married/civil partnership/co-habiting</t>
  </si>
  <si>
    <t>Single</t>
  </si>
  <si>
    <t>DEPENDANTS</t>
  </si>
  <si>
    <t>SEXUAL ORIENTATION</t>
  </si>
  <si>
    <t>Bisexual</t>
  </si>
  <si>
    <t>Gay man</t>
  </si>
  <si>
    <t>Gay woman/lesbian</t>
  </si>
  <si>
    <t>Heterosexual/straight</t>
  </si>
  <si>
    <t>AGE</t>
  </si>
  <si>
    <t>20-24 years</t>
  </si>
  <si>
    <t>25-29 years</t>
  </si>
  <si>
    <t>30-34 years</t>
  </si>
  <si>
    <t>35-39 years</t>
  </si>
  <si>
    <t>40-44 years</t>
  </si>
  <si>
    <t>45-49 years</t>
  </si>
  <si>
    <t>RESIDENT</t>
  </si>
  <si>
    <t>UK</t>
  </si>
  <si>
    <t>Other EU/EEA</t>
  </si>
  <si>
    <t>DISABILITY</t>
  </si>
  <si>
    <t>Total with a disability</t>
  </si>
  <si>
    <t>Dyslexia</t>
  </si>
  <si>
    <t>Mental health difficulties</t>
  </si>
  <si>
    <t>Personal care support</t>
  </si>
  <si>
    <t>Unseen disability eg diabetes, epilepsy, asthma</t>
  </si>
  <si>
    <t>Wheelchair user/mobility difficulties</t>
  </si>
  <si>
    <t>Other disability</t>
  </si>
  <si>
    <t>RELIGION</t>
  </si>
  <si>
    <t>No religion</t>
  </si>
  <si>
    <t>Total with a religion</t>
  </si>
  <si>
    <t>Christian - Protestant</t>
  </si>
  <si>
    <t>Christian - Roman Catholic</t>
  </si>
  <si>
    <t>Christian - Other</t>
  </si>
  <si>
    <t>Hindu</t>
  </si>
  <si>
    <t>Jewish</t>
  </si>
  <si>
    <t>Muslim</t>
  </si>
  <si>
    <t>Sikh</t>
  </si>
  <si>
    <t>ETHNICITY</t>
  </si>
  <si>
    <t>Irish</t>
  </si>
  <si>
    <t>Bangladeshi</t>
  </si>
  <si>
    <t>Indian</t>
  </si>
  <si>
    <t>Pakistani</t>
  </si>
  <si>
    <t>African</t>
  </si>
  <si>
    <t>Caribbean</t>
  </si>
  <si>
    <t>White &amp; Asian</t>
  </si>
  <si>
    <t>White &amp; Black African</t>
  </si>
  <si>
    <t>White &amp; Black Caribbean</t>
  </si>
  <si>
    <t>Chinese</t>
  </si>
  <si>
    <t>Middle Eastern/North African</t>
  </si>
  <si>
    <t>Clearing House for Postgraduate Courses in Clinical Psychology</t>
  </si>
  <si>
    <t>Other sexual orientation</t>
  </si>
  <si>
    <t>Divorced/Separated, Widowed</t>
  </si>
  <si>
    <t>No dependants</t>
  </si>
  <si>
    <t>Has dependants</t>
  </si>
  <si>
    <t>Other residence</t>
  </si>
  <si>
    <t>No disability</t>
  </si>
  <si>
    <t>Two or more disabilities</t>
  </si>
  <si>
    <t>Total in the Asian/Asian British/Asian English/Asian Scottish/Asian Welsh group</t>
  </si>
  <si>
    <t>Other Asian background</t>
  </si>
  <si>
    <t>Total in the Black/Black British/Black English/Black Scottish/Black Welsh group</t>
  </si>
  <si>
    <t>Total in the Mixed group</t>
  </si>
  <si>
    <t>British English</t>
  </si>
  <si>
    <t>British Scottish</t>
  </si>
  <si>
    <t>British Welsh</t>
  </si>
  <si>
    <t>Other British (white)</t>
  </si>
  <si>
    <t>Other White background</t>
  </si>
  <si>
    <t>Total in the White group</t>
  </si>
  <si>
    <t>Total in the Other group</t>
  </si>
  <si>
    <t>% of applicants</t>
  </si>
  <si>
    <t>% of accepted</t>
  </si>
  <si>
    <t>% success applicants to accepted</t>
  </si>
  <si>
    <t>55 and over</t>
  </si>
  <si>
    <t>50-54 years</t>
  </si>
  <si>
    <t>Deaf/hearing impairment</t>
  </si>
  <si>
    <t>courses. For information about current funding arrangements please see the Funding page of our website:</t>
  </si>
  <si>
    <t>All Applicants</t>
  </si>
  <si>
    <t>All Acceptances</t>
  </si>
  <si>
    <t>Blind/partially sighted</t>
  </si>
  <si>
    <t>Buddhist</t>
  </si>
  <si>
    <t>Other Mixed background</t>
  </si>
  <si>
    <t>https://www.clearing-house.org.uk/applications/funding</t>
  </si>
  <si>
    <t>Equal Opportunities data - 2023 Entry</t>
  </si>
  <si>
    <t>The National Health Service (NHS) provided the funding for most of the places for the 2023 entry for clinical psychology</t>
  </si>
  <si>
    <t xml:space="preserve">The data in this file covers applicants for NHS clinical psychology training places. </t>
  </si>
  <si>
    <t>Some categories with small numbers are grouped together to maintain anonymity.</t>
  </si>
  <si>
    <t>Some applicants preferred not to give details for particular questions.</t>
  </si>
  <si>
    <t>has been moved to the Contextual admissions data page:</t>
  </si>
  <si>
    <t>From the 2023 entry onwards, comparisons with POLAR data to monitor the socio-economic background of applicants</t>
  </si>
  <si>
    <t>Baha'i, Jain, Other religion</t>
  </si>
  <si>
    <t>Other ethnic background</t>
  </si>
  <si>
    <t>Other Black background</t>
  </si>
  <si>
    <t>https://www.clearing-house.org.uk/about-us/contextual-admissions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</si>
</sst>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2"/>
      <name val="Calibri"/>
      <family val="2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Calibri"/>
      <family val="2"/>
    </font>
    <font>
      <u/>
      <sz val="12"/>
      <color theme="11"/>
      <name val="Calibri"/>
      <family val="2"/>
    </font>
    <font>
      <b/>
      <sz val="12"/>
      <color theme="3"/>
      <name val="Calibri"/>
      <family val="2"/>
      <scheme val="minor"/>
    </font>
    <font>
      <u/>
      <sz val="12"/>
      <color theme="4" tint="-0.24994659260841701"/>
      <name val="Calibri"/>
      <family val="2"/>
    </font>
    <font>
      <sz val="1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 style="medium">
        <color theme="4" tint="0.59996337778862885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theme="4" tint="0.59996337778862885"/>
      </bottom>
      <diagonal/>
    </border>
    <border>
      <left style="thin">
        <color auto="1"/>
      </left>
      <right/>
      <top style="thin">
        <color auto="1"/>
      </top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thin">
        <color indexed="64"/>
      </right>
      <top/>
      <bottom style="medium">
        <color theme="4" tint="0.599963377788628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 style="medium">
        <color theme="4" tint="0.59996337778862885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theme="4" tint="0.39994506668294322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0.39994506668294322"/>
      </bottom>
      <diagonal/>
    </border>
  </borders>
  <cellStyleXfs count="9">
    <xf numFmtId="0" fontId="0" fillId="0" borderId="0"/>
    <xf numFmtId="9" fontId="3" fillId="0" borderId="0" applyFill="0" applyBorder="0" applyAlignment="0" applyProtection="0"/>
    <xf numFmtId="0" fontId="6" fillId="0" borderId="0" applyNumberFormat="0" applyFill="0" applyBorder="0" applyAlignment="0" applyProtection="0"/>
    <xf numFmtId="0" fontId="2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10" applyNumberFormat="0" applyFill="0" applyAlignment="0" applyProtection="0"/>
    <xf numFmtId="0" fontId="8" fillId="0" borderId="19" applyNumberFormat="0" applyFill="0" applyAlignment="0" applyProtection="0"/>
  </cellStyleXfs>
  <cellXfs count="55">
    <xf numFmtId="0" fontId="0" fillId="0" borderId="0" xfId="0"/>
    <xf numFmtId="0" fontId="1" fillId="0" borderId="0" xfId="0" applyFont="1"/>
    <xf numFmtId="0" fontId="6" fillId="0" borderId="0" xfId="2"/>
    <xf numFmtId="1" fontId="1" fillId="0" borderId="0" xfId="0" applyNumberFormat="1" applyFont="1" applyBorder="1" applyProtection="1">
      <protection locked="0"/>
    </xf>
    <xf numFmtId="9" fontId="1" fillId="0" borderId="0" xfId="0" applyNumberFormat="1" applyFont="1" applyBorder="1" applyAlignment="1" applyProtection="1">
      <alignment horizontal="right"/>
    </xf>
    <xf numFmtId="1" fontId="1" fillId="0" borderId="0" xfId="0" applyNumberFormat="1" applyFont="1" applyBorder="1" applyProtection="1"/>
    <xf numFmtId="0" fontId="2" fillId="0" borderId="7" xfId="3" applyFill="1"/>
    <xf numFmtId="1" fontId="6" fillId="0" borderId="0" xfId="2" applyNumberFormat="1" applyBorder="1" applyProtection="1"/>
    <xf numFmtId="0" fontId="7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" fontId="5" fillId="0" borderId="11" xfId="5" applyNumberFormat="1" applyBorder="1" applyAlignment="1" applyProtection="1">
      <alignment horizontal="left" vertical="top"/>
    </xf>
    <xf numFmtId="0" fontId="0" fillId="0" borderId="3" xfId="0" applyBorder="1"/>
    <xf numFmtId="0" fontId="5" fillId="0" borderId="12" xfId="5" applyBorder="1"/>
    <xf numFmtId="0" fontId="5" fillId="0" borderId="13" xfId="6" applyBorder="1" applyAlignment="1">
      <alignment wrapText="1"/>
    </xf>
    <xf numFmtId="0" fontId="0" fillId="0" borderId="2" xfId="0" applyBorder="1" applyAlignment="1">
      <alignment wrapText="1"/>
    </xf>
    <xf numFmtId="0" fontId="5" fillId="0" borderId="18" xfId="6" applyBorder="1" applyAlignment="1">
      <alignment wrapText="1"/>
    </xf>
    <xf numFmtId="0" fontId="8" fillId="0" borderId="19" xfId="8" applyFill="1"/>
    <xf numFmtId="0" fontId="0" fillId="0" borderId="0" xfId="0" applyFill="1"/>
    <xf numFmtId="0" fontId="0" fillId="0" borderId="0" xfId="0" applyBorder="1"/>
    <xf numFmtId="0" fontId="5" fillId="0" borderId="20" xfId="5" applyBorder="1"/>
    <xf numFmtId="0" fontId="0" fillId="0" borderId="1" xfId="0" applyFont="1" applyBorder="1"/>
    <xf numFmtId="164" fontId="0" fillId="0" borderId="2" xfId="1" applyNumberFormat="1" applyFont="1" applyBorder="1" applyAlignment="1" applyProtection="1">
      <alignment horizontal="right"/>
    </xf>
    <xf numFmtId="0" fontId="0" fillId="0" borderId="1" xfId="0" applyFont="1" applyFill="1" applyBorder="1"/>
    <xf numFmtId="164" fontId="0" fillId="0" borderId="1" xfId="1" applyNumberFormat="1" applyFont="1" applyBorder="1" applyAlignment="1" applyProtection="1">
      <alignment horizontal="right"/>
    </xf>
    <xf numFmtId="164" fontId="0" fillId="0" borderId="2" xfId="1" applyNumberFormat="1" applyFont="1" applyBorder="1" applyAlignment="1" applyProtection="1">
      <alignment horizontal="right"/>
      <protection locked="0"/>
    </xf>
    <xf numFmtId="164" fontId="0" fillId="0" borderId="1" xfId="1" applyNumberFormat="1" applyFont="1" applyBorder="1" applyAlignment="1" applyProtection="1">
      <alignment horizontal="right"/>
      <protection locked="0"/>
    </xf>
    <xf numFmtId="0" fontId="0" fillId="0" borderId="4" xfId="0" applyFont="1" applyFill="1" applyBorder="1"/>
    <xf numFmtId="164" fontId="0" fillId="0" borderId="4" xfId="1" applyNumberFormat="1" applyFont="1" applyBorder="1" applyAlignment="1" applyProtection="1">
      <alignment horizontal="right" vertical="center"/>
    </xf>
    <xf numFmtId="164" fontId="0" fillId="0" borderId="14" xfId="1" applyNumberFormat="1" applyFont="1" applyBorder="1" applyAlignment="1" applyProtection="1">
      <alignment horizontal="right" vertical="center"/>
    </xf>
    <xf numFmtId="0" fontId="0" fillId="0" borderId="5" xfId="0" applyFont="1" applyFill="1" applyBorder="1"/>
    <xf numFmtId="164" fontId="0" fillId="0" borderId="5" xfId="1" applyNumberFormat="1" applyFont="1" applyBorder="1" applyAlignment="1" applyProtection="1">
      <alignment horizontal="right" vertical="center"/>
    </xf>
    <xf numFmtId="0" fontId="0" fillId="0" borderId="6" xfId="0" applyFont="1" applyFill="1" applyBorder="1"/>
    <xf numFmtId="164" fontId="0" fillId="0" borderId="4" xfId="1" applyNumberFormat="1" applyFont="1" applyBorder="1" applyAlignment="1" applyProtection="1">
      <alignment horizontal="right"/>
    </xf>
    <xf numFmtId="164" fontId="0" fillId="0" borderId="6" xfId="1" applyNumberFormat="1" applyFont="1" applyBorder="1" applyAlignment="1" applyProtection="1">
      <alignment horizontal="right" vertical="center"/>
    </xf>
    <xf numFmtId="164" fontId="0" fillId="0" borderId="16" xfId="1" applyNumberFormat="1" applyFont="1" applyBorder="1" applyAlignment="1" applyProtection="1">
      <alignment horizontal="right" vertical="center"/>
    </xf>
    <xf numFmtId="164" fontId="0" fillId="0" borderId="5" xfId="1" applyNumberFormat="1" applyFont="1" applyBorder="1" applyAlignment="1" applyProtection="1">
      <alignment horizontal="right"/>
    </xf>
    <xf numFmtId="164" fontId="0" fillId="0" borderId="15" xfId="1" applyNumberFormat="1" applyFont="1" applyBorder="1" applyAlignment="1" applyProtection="1">
      <alignment horizontal="right"/>
    </xf>
    <xf numFmtId="164" fontId="0" fillId="0" borderId="1" xfId="1" applyNumberFormat="1" applyFont="1" applyBorder="1" applyAlignment="1" applyProtection="1">
      <alignment horizontal="right" vertical="center"/>
    </xf>
    <xf numFmtId="164" fontId="0" fillId="0" borderId="2" xfId="1" applyNumberFormat="1" applyFont="1" applyBorder="1" applyProtection="1"/>
    <xf numFmtId="164" fontId="0" fillId="0" borderId="1" xfId="1" applyNumberFormat="1" applyFont="1" applyBorder="1" applyProtection="1"/>
    <xf numFmtId="164" fontId="0" fillId="0" borderId="2" xfId="1" applyNumberFormat="1" applyFont="1" applyBorder="1" applyAlignment="1" applyProtection="1">
      <alignment horizontal="right" vertical="center"/>
    </xf>
    <xf numFmtId="9" fontId="0" fillId="0" borderId="2" xfId="1" applyFont="1" applyBorder="1" applyAlignment="1" applyProtection="1">
      <alignment horizontal="right" vertical="top" wrapText="1"/>
      <protection locked="0"/>
    </xf>
    <xf numFmtId="9" fontId="0" fillId="0" borderId="1" xfId="1" applyFont="1" applyBorder="1" applyAlignment="1" applyProtection="1">
      <alignment horizontal="right" vertical="top" wrapText="1"/>
      <protection locked="0"/>
    </xf>
    <xf numFmtId="0" fontId="9" fillId="0" borderId="10" xfId="7" applyFont="1"/>
    <xf numFmtId="164" fontId="9" fillId="0" borderId="10" xfId="7" applyNumberFormat="1" applyFont="1" applyAlignment="1" applyProtection="1">
      <alignment horizontal="right"/>
    </xf>
    <xf numFmtId="0" fontId="9" fillId="0" borderId="10" xfId="7" applyFont="1" applyFill="1"/>
    <xf numFmtId="164" fontId="9" fillId="0" borderId="17" xfId="7" applyNumberFormat="1" applyFont="1" applyBorder="1" applyAlignment="1" applyProtection="1">
      <alignment horizontal="right"/>
    </xf>
    <xf numFmtId="164" fontId="0" fillId="0" borderId="14" xfId="1" applyNumberFormat="1" applyFont="1" applyBorder="1" applyAlignment="1" applyProtection="1">
      <alignment horizontal="right"/>
    </xf>
    <xf numFmtId="164" fontId="0" fillId="0" borderId="6" xfId="1" applyNumberFormat="1" applyFont="1" applyBorder="1" applyAlignment="1" applyProtection="1">
      <alignment horizontal="right"/>
    </xf>
    <xf numFmtId="0" fontId="9" fillId="0" borderId="4" xfId="7" applyFont="1" applyBorder="1"/>
    <xf numFmtId="164" fontId="9" fillId="0" borderId="4" xfId="7" applyNumberFormat="1" applyFont="1" applyBorder="1" applyAlignment="1" applyProtection="1">
      <alignment horizontal="right"/>
    </xf>
    <xf numFmtId="0" fontId="9" fillId="0" borderId="4" xfId="7" applyFont="1" applyFill="1" applyBorder="1"/>
    <xf numFmtId="164" fontId="9" fillId="0" borderId="14" xfId="7" applyNumberFormat="1" applyFont="1" applyBorder="1" applyAlignment="1" applyProtection="1">
      <alignment horizontal="right"/>
    </xf>
    <xf numFmtId="0" fontId="5" fillId="0" borderId="21" xfId="5" applyBorder="1"/>
  </cellXfs>
  <cellStyles count="9">
    <cellStyle name="Followed Hyperlink" xfId="4" builtinId="9" customBuiltin="1"/>
    <cellStyle name="Heading 1" xfId="3" builtinId="16"/>
    <cellStyle name="Heading 2" xfId="8" builtinId="17"/>
    <cellStyle name="Heading 3" xfId="5" builtinId="18" customBuiltin="1"/>
    <cellStyle name="Heading 4" xfId="6" builtinId="19" customBuiltin="1"/>
    <cellStyle name="Hyperlink" xfId="2" builtinId="8" customBuiltin="1"/>
    <cellStyle name="Normal" xfId="0" builtinId="0" customBuiltin="1"/>
    <cellStyle name="Percent" xfId="1" builtinId="5" customBuiltin="1"/>
    <cellStyle name="Total" xfId="7" builtinId="25" customBuiltin="1"/>
  </cellStyles>
  <dxfs count="12"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medium">
          <color theme="4" tint="0.59996337778862885"/>
        </bottom>
      </border>
    </dxf>
    <dxf>
      <numFmt numFmtId="1" formatCode="0"/>
      <alignment horizontal="left" vertical="top" textRotation="0" wrapText="0" indent="0" justifyLastLine="0" shrinkToFit="0" readingOrder="0"/>
      <protection locked="1" hidden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qualopps2023" displayName="Equalopps2023" ref="A16:F123" headerRowCount="0" totalsRowShown="0" headerRowDxfId="11" tableBorderDxfId="10" headerRowCellStyle="Heading 3">
  <tableColumns count="6">
    <tableColumn id="1" name="Column1" headerRowDxfId="9" dataDxfId="8"/>
    <tableColumn id="2" name="Column2" headerRowDxfId="7" dataDxfId="6" headerRowCellStyle="Heading 3"/>
    <tableColumn id="3" name="Column3" headerRowDxfId="5" dataDxfId="4" headerRowCellStyle="Heading 3" dataCellStyle="Percent"/>
    <tableColumn id="4" name="Column4" headerRowDxfId="3" dataDxfId="2" headerRowCellStyle="Heading 3"/>
    <tableColumn id="5" name="Column5" headerRowDxfId="1" headerRowCellStyle="Heading 3"/>
    <tableColumn id="6" name="Column6" headerRowDxfId="0" headerRowCellStyle="Heading 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learing-house.org.uk/about-us/contextual-admissions" TargetMode="External"/><Relationship Id="rId1" Type="http://schemas.openxmlformats.org/officeDocument/2006/relationships/hyperlink" Target="https://www.clearing-house.org.uk/applications/funding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showGridLines="0" tabSelected="1" topLeftCell="A29" zoomScaleNormal="100" workbookViewId="0">
      <selection activeCell="A35" sqref="A35"/>
    </sheetView>
  </sheetViews>
  <sheetFormatPr defaultRowHeight="15.75" x14ac:dyDescent="0.25"/>
  <cols>
    <col min="1" max="1" width="49.375" customWidth="1"/>
    <col min="2" max="6" width="10.875" customWidth="1"/>
  </cols>
  <sheetData>
    <row r="1" spans="1:6" ht="25.5" customHeight="1" thickBot="1" x14ac:dyDescent="0.35">
      <c r="A1" s="17" t="s">
        <v>55</v>
      </c>
      <c r="B1" s="17"/>
      <c r="C1" s="17"/>
      <c r="D1" s="17"/>
      <c r="E1" s="17"/>
      <c r="F1" s="17"/>
    </row>
    <row r="2" spans="1:6" ht="25.5" customHeight="1" thickTop="1" thickBot="1" x14ac:dyDescent="0.35">
      <c r="A2" s="6" t="s">
        <v>87</v>
      </c>
      <c r="B2" s="6"/>
      <c r="C2" s="6"/>
      <c r="D2" s="6"/>
      <c r="E2" s="6"/>
      <c r="F2" s="6"/>
    </row>
    <row r="3" spans="1:6" ht="16.5" thickTop="1" x14ac:dyDescent="0.25">
      <c r="A3" s="1"/>
      <c r="B3" s="1"/>
      <c r="C3" s="1"/>
      <c r="D3" s="1"/>
      <c r="E3" s="1"/>
      <c r="F3" s="1"/>
    </row>
    <row r="4" spans="1:6" x14ac:dyDescent="0.25">
      <c r="A4" s="8" t="s">
        <v>88</v>
      </c>
      <c r="B4" s="1"/>
      <c r="C4" s="1"/>
      <c r="D4" s="1"/>
      <c r="E4" s="1"/>
      <c r="F4" s="1"/>
    </row>
    <row r="5" spans="1:6" x14ac:dyDescent="0.25">
      <c r="A5" s="8" t="s">
        <v>80</v>
      </c>
      <c r="B5" s="1"/>
      <c r="C5" s="1"/>
      <c r="D5" s="1"/>
      <c r="E5" s="1"/>
      <c r="F5" s="1"/>
    </row>
    <row r="6" spans="1:6" x14ac:dyDescent="0.25">
      <c r="A6" s="2" t="s">
        <v>86</v>
      </c>
      <c r="B6" s="1"/>
      <c r="C6" s="1"/>
      <c r="D6" s="1"/>
      <c r="E6" s="1"/>
      <c r="F6" s="1"/>
    </row>
    <row r="7" spans="1:6" s="1" customFormat="1" x14ac:dyDescent="0.25">
      <c r="A7"/>
    </row>
    <row r="8" spans="1:6" x14ac:dyDescent="0.25">
      <c r="A8" s="8" t="s">
        <v>89</v>
      </c>
      <c r="B8" s="1"/>
      <c r="C8" s="1"/>
      <c r="D8" s="1"/>
      <c r="E8" s="1"/>
      <c r="F8" s="1"/>
    </row>
    <row r="9" spans="1:6" x14ac:dyDescent="0.25">
      <c r="A9" s="8" t="s">
        <v>91</v>
      </c>
      <c r="B9" s="1"/>
      <c r="C9" s="1"/>
      <c r="D9" s="1"/>
      <c r="E9" s="1"/>
      <c r="F9" s="1"/>
    </row>
    <row r="10" spans="1:6" x14ac:dyDescent="0.25">
      <c r="A10" s="8" t="s">
        <v>90</v>
      </c>
      <c r="B10" s="1"/>
      <c r="C10" s="1"/>
      <c r="D10" s="1"/>
      <c r="E10" s="1"/>
      <c r="F10" s="1"/>
    </row>
    <row r="11" spans="1:6" x14ac:dyDescent="0.25">
      <c r="B11" s="1"/>
      <c r="C11" s="1"/>
      <c r="D11" s="1"/>
      <c r="E11" s="1"/>
      <c r="F11" s="1"/>
    </row>
    <row r="12" spans="1:6" x14ac:dyDescent="0.25">
      <c r="A12" t="s">
        <v>93</v>
      </c>
      <c r="B12" s="1"/>
      <c r="C12" s="1"/>
      <c r="D12" s="1"/>
      <c r="E12" s="1"/>
      <c r="F12" s="1"/>
    </row>
    <row r="13" spans="1:6" x14ac:dyDescent="0.25">
      <c r="A13" t="s">
        <v>92</v>
      </c>
      <c r="B13" s="1"/>
      <c r="C13" s="1"/>
      <c r="D13" s="1"/>
      <c r="E13" s="1"/>
      <c r="F13" s="1"/>
    </row>
    <row r="14" spans="1:6" x14ac:dyDescent="0.25">
      <c r="A14" s="7" t="s">
        <v>97</v>
      </c>
      <c r="B14" s="3"/>
      <c r="C14" s="4"/>
      <c r="D14" s="5"/>
      <c r="E14" s="4"/>
      <c r="F14" s="4"/>
    </row>
    <row r="15" spans="1:6" x14ac:dyDescent="0.25">
      <c r="A15" s="1"/>
      <c r="B15" s="1"/>
      <c r="C15" s="1"/>
      <c r="D15" s="1"/>
      <c r="E15" s="1"/>
      <c r="F15" s="1"/>
    </row>
    <row r="16" spans="1:6" ht="16.5" thickBot="1" x14ac:dyDescent="0.3">
      <c r="A16" s="12"/>
      <c r="B16" s="11" t="s">
        <v>81</v>
      </c>
      <c r="C16" s="11"/>
      <c r="D16" s="11" t="s">
        <v>82</v>
      </c>
      <c r="E16" s="11"/>
      <c r="F16" s="11"/>
    </row>
    <row r="17" spans="1:6" ht="47.25" x14ac:dyDescent="0.25">
      <c r="A17" s="12"/>
      <c r="B17" s="10" t="s">
        <v>0</v>
      </c>
      <c r="C17" s="10" t="s">
        <v>74</v>
      </c>
      <c r="D17" s="10" t="s">
        <v>0</v>
      </c>
      <c r="E17" s="10" t="s">
        <v>75</v>
      </c>
      <c r="F17" s="15" t="s">
        <v>76</v>
      </c>
    </row>
    <row r="18" spans="1:6" x14ac:dyDescent="0.25">
      <c r="A18" s="12"/>
      <c r="B18" s="21"/>
      <c r="C18" s="42"/>
      <c r="D18" s="21"/>
      <c r="E18" s="43"/>
      <c r="F18" s="42"/>
    </row>
    <row r="19" spans="1:6" ht="16.5" thickBot="1" x14ac:dyDescent="0.3">
      <c r="A19" s="13" t="s">
        <v>1</v>
      </c>
      <c r="B19" s="21">
        <v>4990</v>
      </c>
      <c r="C19" s="22">
        <v>1</v>
      </c>
      <c r="D19" s="23">
        <v>1181</v>
      </c>
      <c r="E19" s="24">
        <v>1</v>
      </c>
      <c r="F19" s="22">
        <f>(D19/B19)</f>
        <v>0.23667334669338677</v>
      </c>
    </row>
    <row r="20" spans="1:6" x14ac:dyDescent="0.25">
      <c r="A20" s="12"/>
      <c r="B20" s="21"/>
      <c r="C20" s="22"/>
      <c r="D20" s="23"/>
      <c r="E20" s="24"/>
      <c r="F20" s="22"/>
    </row>
    <row r="21" spans="1:6" ht="16.5" thickBot="1" x14ac:dyDescent="0.3">
      <c r="A21" s="20" t="s">
        <v>2</v>
      </c>
      <c r="B21" s="21"/>
      <c r="C21" s="22"/>
      <c r="D21" s="23"/>
      <c r="E21" s="24"/>
      <c r="F21" s="22"/>
    </row>
    <row r="22" spans="1:6" x14ac:dyDescent="0.25">
      <c r="A22" s="12" t="s">
        <v>3</v>
      </c>
      <c r="B22" s="21">
        <v>68</v>
      </c>
      <c r="C22" s="22">
        <f>(B22/B19)</f>
        <v>1.3627254509018036E-2</v>
      </c>
      <c r="D22" s="23">
        <v>19</v>
      </c>
      <c r="E22" s="28">
        <f>(D22/D19)</f>
        <v>1.6088060965283656E-2</v>
      </c>
      <c r="F22" s="29">
        <f>IF(B22=0,0,(D22/B22))</f>
        <v>0.27941176470588236</v>
      </c>
    </row>
    <row r="23" spans="1:6" x14ac:dyDescent="0.25">
      <c r="A23" s="12" t="s">
        <v>4</v>
      </c>
      <c r="B23" s="21">
        <v>4083</v>
      </c>
      <c r="C23" s="22">
        <f>(B23/B19)</f>
        <v>0.81823647294589175</v>
      </c>
      <c r="D23" s="30">
        <v>989</v>
      </c>
      <c r="E23" s="28">
        <f>(D23/D19)</f>
        <v>0.83742591024555457</v>
      </c>
      <c r="F23" s="29">
        <f>IF(B23=0,0,(D23/B23))</f>
        <v>0.24222385500857213</v>
      </c>
    </row>
    <row r="24" spans="1:6" x14ac:dyDescent="0.25">
      <c r="A24" s="12" t="s">
        <v>5</v>
      </c>
      <c r="B24" s="21">
        <v>839</v>
      </c>
      <c r="C24" s="22">
        <f>(B24/B19)</f>
        <v>0.16813627254509017</v>
      </c>
      <c r="D24" s="23">
        <v>173</v>
      </c>
      <c r="E24" s="24">
        <f>(D24/D19)</f>
        <v>0.14648602878916173</v>
      </c>
      <c r="F24" s="22">
        <f>IF(B24=0,0,(D24/B24))</f>
        <v>0.20619785458879619</v>
      </c>
    </row>
    <row r="25" spans="1:6" x14ac:dyDescent="0.25">
      <c r="A25" s="12"/>
      <c r="B25" s="21"/>
      <c r="C25" s="22"/>
      <c r="D25" s="23"/>
      <c r="E25" s="24"/>
      <c r="F25" s="22"/>
    </row>
    <row r="26" spans="1:6" ht="16.5" thickBot="1" x14ac:dyDescent="0.3">
      <c r="A26" s="13" t="s">
        <v>9</v>
      </c>
      <c r="B26" s="21"/>
      <c r="C26" s="22"/>
      <c r="D26" s="23"/>
      <c r="E26" s="24"/>
      <c r="F26" s="22"/>
    </row>
    <row r="27" spans="1:6" x14ac:dyDescent="0.25">
      <c r="A27" s="12" t="s">
        <v>3</v>
      </c>
      <c r="B27" s="21">
        <v>63</v>
      </c>
      <c r="C27" s="22">
        <f>(B27/B19)</f>
        <v>1.2625250501002005E-2</v>
      </c>
      <c r="D27" s="23">
        <v>12</v>
      </c>
      <c r="E27" s="24">
        <f>(D27/D19)</f>
        <v>1.0160880609652836E-2</v>
      </c>
      <c r="F27" s="22">
        <f t="shared" ref="F27:F28" si="0">IF(B27=0,0,(D27/B27))</f>
        <v>0.19047619047619047</v>
      </c>
    </row>
    <row r="28" spans="1:6" x14ac:dyDescent="0.25">
      <c r="A28" s="12" t="s">
        <v>58</v>
      </c>
      <c r="B28" s="21">
        <v>4350</v>
      </c>
      <c r="C28" s="22">
        <f>(B28/B19)</f>
        <v>0.87174348697394788</v>
      </c>
      <c r="D28" s="23">
        <v>1101</v>
      </c>
      <c r="E28" s="24">
        <f>(D28/D19)</f>
        <v>0.9322607959356477</v>
      </c>
      <c r="F28" s="22">
        <f t="shared" si="0"/>
        <v>0.25310344827586206</v>
      </c>
    </row>
    <row r="29" spans="1:6" x14ac:dyDescent="0.25">
      <c r="A29" s="12" t="s">
        <v>59</v>
      </c>
      <c r="B29" s="21">
        <v>577</v>
      </c>
      <c r="C29" s="22">
        <f>(B29/B19)</f>
        <v>0.1156312625250501</v>
      </c>
      <c r="D29" s="23">
        <v>68</v>
      </c>
      <c r="E29" s="24">
        <f>(D29/D19)</f>
        <v>5.7578323454699404E-2</v>
      </c>
      <c r="F29" s="22">
        <f>IF(B29=0,0,(D29/B29))</f>
        <v>0.11785095320623917</v>
      </c>
    </row>
    <row r="30" spans="1:6" x14ac:dyDescent="0.25">
      <c r="A30" s="12"/>
      <c r="B30" s="21"/>
      <c r="C30" s="22"/>
      <c r="D30" s="23"/>
      <c r="E30" s="24"/>
      <c r="F30" s="22"/>
    </row>
    <row r="31" spans="1:6" ht="16.5" thickBot="1" x14ac:dyDescent="0.3">
      <c r="A31" s="54" t="s">
        <v>15</v>
      </c>
      <c r="B31" s="21"/>
      <c r="C31" s="25"/>
      <c r="D31" s="23"/>
      <c r="E31" s="26"/>
      <c r="F31" s="25"/>
    </row>
    <row r="32" spans="1:6" x14ac:dyDescent="0.25">
      <c r="A32" s="12" t="s">
        <v>3</v>
      </c>
      <c r="B32" s="21">
        <v>33</v>
      </c>
      <c r="C32" s="22">
        <f>(B32/B19)</f>
        <v>6.6132264529058116E-3</v>
      </c>
      <c r="D32" s="23">
        <v>8</v>
      </c>
      <c r="E32" s="24">
        <f>(D32/D19)</f>
        <v>6.7739204064352241E-3</v>
      </c>
      <c r="F32" s="22">
        <f t="shared" ref="F32:F37" si="1">IF(B32=0,0,(D32/B32))</f>
        <v>0.24242424242424243</v>
      </c>
    </row>
    <row r="33" spans="1:6" x14ac:dyDescent="0.25">
      <c r="A33" s="12" t="s">
        <v>16</v>
      </c>
      <c r="B33" s="21">
        <v>1160</v>
      </c>
      <c r="C33" s="22">
        <f>(B33/B19)</f>
        <v>0.23246492985971945</v>
      </c>
      <c r="D33" s="23">
        <v>215</v>
      </c>
      <c r="E33" s="38">
        <f>(D33/D19)</f>
        <v>0.18204911092294665</v>
      </c>
      <c r="F33" s="22">
        <f t="shared" si="1"/>
        <v>0.18534482758620691</v>
      </c>
    </row>
    <row r="34" spans="1:6" x14ac:dyDescent="0.25">
      <c r="A34" s="12" t="s">
        <v>17</v>
      </c>
      <c r="B34" s="21">
        <v>2553</v>
      </c>
      <c r="C34" s="22">
        <f>(B34/B19)</f>
        <v>0.51162324649298596</v>
      </c>
      <c r="D34" s="30">
        <v>716</v>
      </c>
      <c r="E34" s="38">
        <f>(D34/D19)</f>
        <v>0.60626587637595253</v>
      </c>
      <c r="F34" s="22">
        <f t="shared" si="1"/>
        <v>0.28045436741088914</v>
      </c>
    </row>
    <row r="35" spans="1:6" x14ac:dyDescent="0.25">
      <c r="A35" s="12" t="s">
        <v>18</v>
      </c>
      <c r="B35" s="21">
        <v>687</v>
      </c>
      <c r="C35" s="22">
        <f>(B35/B19)</f>
        <v>0.1376753507014028</v>
      </c>
      <c r="D35" s="23">
        <v>170</v>
      </c>
      <c r="E35" s="24">
        <f>(D35/D19)</f>
        <v>0.14394580863674852</v>
      </c>
      <c r="F35" s="22">
        <f t="shared" si="1"/>
        <v>0.24745269286754004</v>
      </c>
    </row>
    <row r="36" spans="1:6" x14ac:dyDescent="0.25">
      <c r="A36" s="12" t="s">
        <v>19</v>
      </c>
      <c r="B36" s="21">
        <v>275</v>
      </c>
      <c r="C36" s="22">
        <f>(B36/B19)</f>
        <v>5.5110220440881763E-2</v>
      </c>
      <c r="D36" s="23">
        <v>43</v>
      </c>
      <c r="E36" s="24">
        <f>(D36/D19)</f>
        <v>3.6409822184589331E-2</v>
      </c>
      <c r="F36" s="22">
        <f t="shared" si="1"/>
        <v>0.15636363636363637</v>
      </c>
    </row>
    <row r="37" spans="1:6" x14ac:dyDescent="0.25">
      <c r="A37" s="12" t="s">
        <v>20</v>
      </c>
      <c r="B37" s="21">
        <v>165</v>
      </c>
      <c r="C37" s="22">
        <f>(B37/B19)</f>
        <v>3.3066132264529056E-2</v>
      </c>
      <c r="D37" s="23">
        <v>20</v>
      </c>
      <c r="E37" s="24">
        <f>(D37/D19)</f>
        <v>1.6934801016088061E-2</v>
      </c>
      <c r="F37" s="22">
        <f t="shared" si="1"/>
        <v>0.12121212121212122</v>
      </c>
    </row>
    <row r="38" spans="1:6" x14ac:dyDescent="0.25">
      <c r="A38" s="12" t="s">
        <v>21</v>
      </c>
      <c r="B38" s="21">
        <v>80</v>
      </c>
      <c r="C38" s="22">
        <f>(B38/B19)</f>
        <v>1.6032064128256512E-2</v>
      </c>
      <c r="D38" s="32">
        <v>9</v>
      </c>
      <c r="E38" s="33">
        <f>(D38/D19)</f>
        <v>7.6206604572396277E-3</v>
      </c>
      <c r="F38" s="28">
        <f>IF(B38=0,0,(D38/SUM(B38:B40)))</f>
        <v>7.6923076923076927E-2</v>
      </c>
    </row>
    <row r="39" spans="1:6" x14ac:dyDescent="0.25">
      <c r="A39" s="12" t="s">
        <v>78</v>
      </c>
      <c r="B39" s="21">
        <v>25</v>
      </c>
      <c r="C39" s="22">
        <f>(B39/B19)</f>
        <v>5.0100200400801601E-3</v>
      </c>
      <c r="D39" s="32"/>
      <c r="E39" s="34"/>
      <c r="F39" s="35"/>
    </row>
    <row r="40" spans="1:6" x14ac:dyDescent="0.25">
      <c r="A40" s="12" t="s">
        <v>77</v>
      </c>
      <c r="B40" s="21">
        <v>12</v>
      </c>
      <c r="C40" s="22">
        <f>(B40/B19)</f>
        <v>2.4048096192384768E-3</v>
      </c>
      <c r="D40" s="30"/>
      <c r="E40" s="36"/>
      <c r="F40" s="37"/>
    </row>
    <row r="41" spans="1:6" x14ac:dyDescent="0.25">
      <c r="A41" s="12"/>
      <c r="B41" s="21"/>
      <c r="C41" s="22"/>
      <c r="D41" s="23"/>
      <c r="E41" s="24"/>
      <c r="F41" s="22"/>
    </row>
    <row r="42" spans="1:6" ht="16.5" thickBot="1" x14ac:dyDescent="0.3">
      <c r="A42" s="13" t="s">
        <v>6</v>
      </c>
      <c r="B42" s="21"/>
      <c r="C42" s="22"/>
      <c r="D42" s="23"/>
      <c r="E42" s="24"/>
      <c r="F42" s="22"/>
    </row>
    <row r="43" spans="1:6" x14ac:dyDescent="0.25">
      <c r="A43" s="12" t="s">
        <v>3</v>
      </c>
      <c r="B43" s="21">
        <v>105</v>
      </c>
      <c r="C43" s="22">
        <f>(B43/B19)</f>
        <v>2.1042084168336674E-2</v>
      </c>
      <c r="D43" s="23">
        <v>25</v>
      </c>
      <c r="E43" s="38">
        <f>(D43/D19)</f>
        <v>2.1168501270110076E-2</v>
      </c>
      <c r="F43" s="22">
        <f>IF(B43=0,0,(D43/B43))</f>
        <v>0.23809523809523808</v>
      </c>
    </row>
    <row r="44" spans="1:6" x14ac:dyDescent="0.25">
      <c r="A44" s="12" t="s">
        <v>57</v>
      </c>
      <c r="B44" s="21">
        <v>91</v>
      </c>
      <c r="C44" s="22">
        <f>(B44/B19)</f>
        <v>1.8236472945891785E-2</v>
      </c>
      <c r="D44" s="30">
        <v>13</v>
      </c>
      <c r="E44" s="38">
        <f>(D44/D19)</f>
        <v>1.100762066045724E-2</v>
      </c>
      <c r="F44" s="22">
        <f>IF(B44=0,0,(D44/B44))</f>
        <v>0.14285714285714285</v>
      </c>
    </row>
    <row r="45" spans="1:6" x14ac:dyDescent="0.25">
      <c r="A45" s="12" t="s">
        <v>7</v>
      </c>
      <c r="B45" s="21">
        <v>1563</v>
      </c>
      <c r="C45" s="22">
        <f>(B45/B19)</f>
        <v>0.31322645290581164</v>
      </c>
      <c r="D45" s="23">
        <v>384</v>
      </c>
      <c r="E45" s="24">
        <f>(D45/D19)</f>
        <v>0.32514817950889074</v>
      </c>
      <c r="F45" s="22">
        <f>IF(B45=0,0,(D45/B45))</f>
        <v>0.2456813819577735</v>
      </c>
    </row>
    <row r="46" spans="1:6" x14ac:dyDescent="0.25">
      <c r="A46" s="12" t="s">
        <v>8</v>
      </c>
      <c r="B46" s="21">
        <v>3231</v>
      </c>
      <c r="C46" s="22">
        <f>(B46/B19)</f>
        <v>0.64749498997995991</v>
      </c>
      <c r="D46" s="23">
        <v>759</v>
      </c>
      <c r="E46" s="24">
        <f>(D46/D19)</f>
        <v>0.64267569856054196</v>
      </c>
      <c r="F46" s="22">
        <f>IF(B46=0,0,(D46/B46))</f>
        <v>0.23491179201485607</v>
      </c>
    </row>
    <row r="47" spans="1:6" x14ac:dyDescent="0.25">
      <c r="A47" s="12"/>
      <c r="B47" s="21"/>
      <c r="C47" s="39"/>
      <c r="D47" s="23"/>
      <c r="E47" s="40"/>
      <c r="F47" s="22"/>
    </row>
    <row r="48" spans="1:6" ht="16.5" thickBot="1" x14ac:dyDescent="0.3">
      <c r="A48" s="13" t="s">
        <v>10</v>
      </c>
      <c r="B48" s="21"/>
      <c r="C48" s="22"/>
      <c r="D48" s="23"/>
      <c r="E48" s="24"/>
      <c r="F48" s="22"/>
    </row>
    <row r="49" spans="1:7" x14ac:dyDescent="0.25">
      <c r="A49" s="12" t="s">
        <v>3</v>
      </c>
      <c r="B49" s="21">
        <v>332</v>
      </c>
      <c r="C49" s="22">
        <f>(B49/B19)</f>
        <v>6.6533066132264534E-2</v>
      </c>
      <c r="D49" s="23">
        <v>79</v>
      </c>
      <c r="E49" s="24">
        <f>(D49/D19)</f>
        <v>6.6892464013547842E-2</v>
      </c>
      <c r="F49" s="22">
        <f t="shared" ref="F49:F54" si="2">IF(B49=0,0,(D49/B49))</f>
        <v>0.23795180722891565</v>
      </c>
    </row>
    <row r="50" spans="1:7" x14ac:dyDescent="0.25">
      <c r="A50" s="12" t="s">
        <v>11</v>
      </c>
      <c r="B50" s="21">
        <v>642</v>
      </c>
      <c r="C50" s="22">
        <f>(B50/B19)</f>
        <v>0.12865731462925853</v>
      </c>
      <c r="D50" s="23">
        <v>181</v>
      </c>
      <c r="E50" s="24">
        <f>(D50/D19)</f>
        <v>0.15325994919559696</v>
      </c>
      <c r="F50" s="22">
        <f t="shared" si="2"/>
        <v>0.2819314641744548</v>
      </c>
    </row>
    <row r="51" spans="1:7" x14ac:dyDescent="0.25">
      <c r="A51" s="12" t="s">
        <v>12</v>
      </c>
      <c r="B51" s="21">
        <v>121</v>
      </c>
      <c r="C51" s="22">
        <f>(B51/B19)</f>
        <v>2.4248496993987977E-2</v>
      </c>
      <c r="D51" s="30">
        <v>27</v>
      </c>
      <c r="E51" s="24">
        <f>(D51/D19)</f>
        <v>2.2861981371718881E-2</v>
      </c>
      <c r="F51" s="22">
        <f t="shared" si="2"/>
        <v>0.2231404958677686</v>
      </c>
    </row>
    <row r="52" spans="1:7" x14ac:dyDescent="0.25">
      <c r="A52" s="12" t="s">
        <v>13</v>
      </c>
      <c r="B52" s="21">
        <v>94</v>
      </c>
      <c r="C52" s="22">
        <f>(B52/B19)</f>
        <v>1.8837675350701404E-2</v>
      </c>
      <c r="D52" s="23">
        <v>30</v>
      </c>
      <c r="E52" s="24">
        <f>(D52/D19)</f>
        <v>2.5402201524132091E-2</v>
      </c>
      <c r="F52" s="22">
        <f t="shared" si="2"/>
        <v>0.31914893617021278</v>
      </c>
    </row>
    <row r="53" spans="1:7" x14ac:dyDescent="0.25">
      <c r="A53" s="12" t="s">
        <v>14</v>
      </c>
      <c r="B53" s="21">
        <v>3716</v>
      </c>
      <c r="C53" s="22">
        <f>(B53/B19)</f>
        <v>0.74468937875751506</v>
      </c>
      <c r="D53" s="23">
        <v>838</v>
      </c>
      <c r="E53" s="38">
        <f>(D53/D19)</f>
        <v>0.70956816257408972</v>
      </c>
      <c r="F53" s="41">
        <f t="shared" si="2"/>
        <v>0.22551130247578041</v>
      </c>
    </row>
    <row r="54" spans="1:7" x14ac:dyDescent="0.25">
      <c r="A54" s="12" t="s">
        <v>56</v>
      </c>
      <c r="B54" s="21">
        <v>85</v>
      </c>
      <c r="C54" s="22">
        <f>(B54/B19)</f>
        <v>1.7034068136272545E-2</v>
      </c>
      <c r="D54" s="23">
        <v>26</v>
      </c>
      <c r="E54" s="24">
        <f>(D54/D19)</f>
        <v>2.201524132091448E-2</v>
      </c>
      <c r="F54" s="22">
        <f t="shared" si="2"/>
        <v>0.30588235294117649</v>
      </c>
    </row>
    <row r="55" spans="1:7" x14ac:dyDescent="0.25">
      <c r="A55" s="12"/>
      <c r="B55" s="21"/>
      <c r="C55" s="22"/>
      <c r="D55" s="23"/>
      <c r="E55" s="24"/>
      <c r="F55" s="22"/>
    </row>
    <row r="56" spans="1:7" ht="16.5" thickBot="1" x14ac:dyDescent="0.3">
      <c r="A56" s="13" t="s">
        <v>22</v>
      </c>
      <c r="B56" s="21"/>
      <c r="C56" s="22"/>
      <c r="D56" s="23"/>
      <c r="E56" s="24"/>
      <c r="F56" s="22"/>
      <c r="G56" s="18"/>
    </row>
    <row r="57" spans="1:7" x14ac:dyDescent="0.25">
      <c r="A57" s="12" t="s">
        <v>3</v>
      </c>
      <c r="B57" s="21">
        <v>15</v>
      </c>
      <c r="C57" s="22">
        <f>(B57/B19)</f>
        <v>3.0060120240480962E-3</v>
      </c>
      <c r="D57" s="27">
        <v>1170</v>
      </c>
      <c r="E57" s="28">
        <f>(D57/D19)</f>
        <v>0.99068585944115162</v>
      </c>
      <c r="F57" s="29">
        <f>IF(B57=0,0,(D57/SUM(B57:B58)))</f>
        <v>0.24238657551274084</v>
      </c>
    </row>
    <row r="58" spans="1:7" x14ac:dyDescent="0.25">
      <c r="A58" s="12" t="s">
        <v>23</v>
      </c>
      <c r="B58" s="21">
        <v>4812</v>
      </c>
      <c r="C58" s="22">
        <f>(B58/B19)</f>
        <v>0.96432865731462925</v>
      </c>
      <c r="D58" s="30"/>
      <c r="E58" s="31"/>
      <c r="F58" s="35"/>
    </row>
    <row r="59" spans="1:7" x14ac:dyDescent="0.25">
      <c r="A59" s="12" t="s">
        <v>24</v>
      </c>
      <c r="B59" s="21">
        <v>102</v>
      </c>
      <c r="C59" s="22">
        <f>(B59/B19)</f>
        <v>2.0440881763527055E-2</v>
      </c>
      <c r="D59" s="27">
        <v>11</v>
      </c>
      <c r="E59" s="33">
        <f>(D59/D19)</f>
        <v>9.3141405588484331E-3</v>
      </c>
      <c r="F59" s="29">
        <f>IF(B59=0,0,(D59/SUM(B59:B60)))</f>
        <v>6.7484662576687116E-2</v>
      </c>
    </row>
    <row r="60" spans="1:7" x14ac:dyDescent="0.25">
      <c r="A60" s="12" t="s">
        <v>60</v>
      </c>
      <c r="B60" s="21">
        <v>61</v>
      </c>
      <c r="C60" s="22">
        <f>(B60/B19)</f>
        <v>1.2224448897795592E-2</v>
      </c>
      <c r="D60" s="30"/>
      <c r="E60" s="36"/>
      <c r="F60" s="37"/>
    </row>
    <row r="61" spans="1:7" x14ac:dyDescent="0.25">
      <c r="A61" s="12"/>
      <c r="B61" s="21"/>
      <c r="C61" s="25"/>
      <c r="D61" s="23"/>
      <c r="E61" s="26"/>
      <c r="F61" s="22"/>
    </row>
    <row r="62" spans="1:7" ht="16.5" thickBot="1" x14ac:dyDescent="0.3">
      <c r="A62" s="54" t="s">
        <v>25</v>
      </c>
      <c r="B62" s="21"/>
      <c r="C62" s="25"/>
      <c r="D62" s="23"/>
      <c r="E62" s="26"/>
      <c r="F62" s="25"/>
    </row>
    <row r="63" spans="1:7" x14ac:dyDescent="0.25">
      <c r="A63" s="12" t="s">
        <v>3</v>
      </c>
      <c r="B63" s="21">
        <v>165</v>
      </c>
      <c r="C63" s="22">
        <f>(B63/B19)</f>
        <v>3.3066132264529056E-2</v>
      </c>
      <c r="D63" s="23">
        <v>39</v>
      </c>
      <c r="E63" s="24">
        <f>(D63/D19)</f>
        <v>3.3022861981371721E-2</v>
      </c>
      <c r="F63" s="22">
        <f>IF(B63=0,0,(D63/B63))</f>
        <v>0.23636363636363636</v>
      </c>
    </row>
    <row r="64" spans="1:7" x14ac:dyDescent="0.25">
      <c r="A64" s="12" t="s">
        <v>61</v>
      </c>
      <c r="B64" s="21">
        <v>4001</v>
      </c>
      <c r="C64" s="22">
        <f>(B64/B19)</f>
        <v>0.80180360721442889</v>
      </c>
      <c r="D64" s="23">
        <v>915</v>
      </c>
      <c r="E64" s="24">
        <f>(D64/D19)</f>
        <v>0.77476714648602873</v>
      </c>
      <c r="F64" s="22">
        <f>IF(B64=0,0,(D64/B64))</f>
        <v>0.22869282679330166</v>
      </c>
    </row>
    <row r="65" spans="1:10" ht="16.5" thickBot="1" x14ac:dyDescent="0.3">
      <c r="A65" s="14" t="s">
        <v>26</v>
      </c>
      <c r="B65" s="44">
        <f>SUM(B67:B75)</f>
        <v>824</v>
      </c>
      <c r="C65" s="45">
        <f>(B65/B19)</f>
        <v>0.16513026052104207</v>
      </c>
      <c r="D65" s="46">
        <f>SUM(D67:D75)</f>
        <v>227</v>
      </c>
      <c r="E65" s="45">
        <f>(D65/D19)</f>
        <v>0.19220999153259949</v>
      </c>
      <c r="F65" s="47">
        <f>IF(B65=0,0,(D65/B65))</f>
        <v>0.27548543689320387</v>
      </c>
    </row>
    <row r="66" spans="1:10" x14ac:dyDescent="0.25">
      <c r="A66" s="12"/>
      <c r="B66" s="21"/>
      <c r="C66" s="22"/>
      <c r="D66" s="23"/>
      <c r="E66" s="33"/>
      <c r="F66" s="48"/>
    </row>
    <row r="67" spans="1:10" x14ac:dyDescent="0.25">
      <c r="A67" s="12" t="s">
        <v>31</v>
      </c>
      <c r="B67" s="21">
        <v>18</v>
      </c>
      <c r="C67" s="22">
        <f>(B67/B19)</f>
        <v>3.6072144288577155E-3</v>
      </c>
      <c r="D67" s="27">
        <v>10</v>
      </c>
      <c r="E67" s="28">
        <f>(D67/D19)</f>
        <v>8.4674005080440304E-3</v>
      </c>
      <c r="F67" s="28">
        <f>IF(B67=0,0,(D67/SUM(B67:B69)))</f>
        <v>0.21739130434782608</v>
      </c>
    </row>
    <row r="68" spans="1:10" x14ac:dyDescent="0.25">
      <c r="A68" s="12" t="s">
        <v>79</v>
      </c>
      <c r="B68" s="21">
        <v>19</v>
      </c>
      <c r="C68" s="22">
        <f>(B68/B19)</f>
        <v>3.8076152304609219E-3</v>
      </c>
      <c r="D68" s="32"/>
      <c r="E68" s="34"/>
      <c r="F68" s="35"/>
    </row>
    <row r="69" spans="1:10" x14ac:dyDescent="0.25">
      <c r="A69" s="9" t="s">
        <v>83</v>
      </c>
      <c r="B69" s="21">
        <v>9</v>
      </c>
      <c r="C69" s="22">
        <f>(B69/B19)</f>
        <v>1.8036072144288577E-3</v>
      </c>
      <c r="D69" s="32"/>
      <c r="E69" s="36"/>
      <c r="F69" s="37"/>
    </row>
    <row r="70" spans="1:10" x14ac:dyDescent="0.25">
      <c r="A70" s="12" t="s">
        <v>28</v>
      </c>
      <c r="B70" s="21">
        <v>152</v>
      </c>
      <c r="C70" s="22">
        <f>(B70/B19)</f>
        <v>3.0460921843687375E-2</v>
      </c>
      <c r="D70" s="23">
        <v>43</v>
      </c>
      <c r="E70" s="24">
        <f>(D70/D19)</f>
        <v>3.6409822184589331E-2</v>
      </c>
      <c r="F70" s="22">
        <f t="shared" ref="F70:F75" si="3">IF(B70=0,0,(D70/B70))</f>
        <v>0.28289473684210525</v>
      </c>
      <c r="J70" s="19"/>
    </row>
    <row r="71" spans="1:10" x14ac:dyDescent="0.25">
      <c r="A71" s="12" t="s">
        <v>27</v>
      </c>
      <c r="B71" s="21">
        <v>220</v>
      </c>
      <c r="C71" s="22">
        <f>(B71/B19)</f>
        <v>4.4088176352705413E-2</v>
      </c>
      <c r="D71" s="23">
        <v>53</v>
      </c>
      <c r="E71" s="24">
        <f>(D71/D19)</f>
        <v>4.4877222692633362E-2</v>
      </c>
      <c r="F71" s="22">
        <f t="shared" si="3"/>
        <v>0.24090909090909091</v>
      </c>
    </row>
    <row r="72" spans="1:10" x14ac:dyDescent="0.25">
      <c r="A72" s="12" t="s">
        <v>29</v>
      </c>
      <c r="B72" s="21">
        <v>0</v>
      </c>
      <c r="C72" s="22">
        <f>(B72/B19)</f>
        <v>0</v>
      </c>
      <c r="D72" s="23">
        <v>0</v>
      </c>
      <c r="E72" s="24">
        <f>(D72/D19)</f>
        <v>0</v>
      </c>
      <c r="F72" s="22">
        <f t="shared" si="3"/>
        <v>0</v>
      </c>
    </row>
    <row r="73" spans="1:10" x14ac:dyDescent="0.25">
      <c r="A73" s="12" t="s">
        <v>30</v>
      </c>
      <c r="B73" s="21">
        <v>149</v>
      </c>
      <c r="C73" s="22">
        <f>(B73/B19)</f>
        <v>2.9859719438877757E-2</v>
      </c>
      <c r="D73" s="23">
        <v>44</v>
      </c>
      <c r="E73" s="24">
        <f>(D73/D19)</f>
        <v>3.7256562235393732E-2</v>
      </c>
      <c r="F73" s="22">
        <f t="shared" si="3"/>
        <v>0.29530201342281881</v>
      </c>
    </row>
    <row r="74" spans="1:10" x14ac:dyDescent="0.25">
      <c r="A74" s="12" t="s">
        <v>62</v>
      </c>
      <c r="B74" s="21">
        <v>139</v>
      </c>
      <c r="C74" s="22">
        <f>(B74/B19)</f>
        <v>2.7855711422845691E-2</v>
      </c>
      <c r="D74" s="23">
        <v>40</v>
      </c>
      <c r="E74" s="28">
        <f>(D74/D19)</f>
        <v>3.3869602032176122E-2</v>
      </c>
      <c r="F74" s="29">
        <f t="shared" si="3"/>
        <v>0.28776978417266186</v>
      </c>
    </row>
    <row r="75" spans="1:10" x14ac:dyDescent="0.25">
      <c r="A75" s="12" t="s">
        <v>32</v>
      </c>
      <c r="B75" s="21">
        <v>118</v>
      </c>
      <c r="C75" s="22">
        <f>(B75/B19)</f>
        <v>2.3647294589178358E-2</v>
      </c>
      <c r="D75" s="30">
        <v>37</v>
      </c>
      <c r="E75" s="28">
        <f>(D75/D19)</f>
        <v>3.1329381879762912E-2</v>
      </c>
      <c r="F75" s="29">
        <f t="shared" si="3"/>
        <v>0.3135593220338983</v>
      </c>
    </row>
    <row r="76" spans="1:10" x14ac:dyDescent="0.25">
      <c r="A76" s="9"/>
      <c r="B76" s="21"/>
      <c r="C76" s="22"/>
      <c r="D76" s="23"/>
      <c r="E76" s="24"/>
      <c r="F76" s="22"/>
    </row>
    <row r="77" spans="1:10" ht="16.5" thickBot="1" x14ac:dyDescent="0.3">
      <c r="A77" s="13" t="s">
        <v>33</v>
      </c>
      <c r="B77" s="21"/>
      <c r="C77" s="22"/>
      <c r="D77" s="23"/>
      <c r="E77" s="24"/>
      <c r="F77" s="22"/>
    </row>
    <row r="78" spans="1:10" x14ac:dyDescent="0.25">
      <c r="A78" s="12" t="s">
        <v>3</v>
      </c>
      <c r="B78" s="21">
        <v>369</v>
      </c>
      <c r="C78" s="22">
        <f>(B78/B19)</f>
        <v>7.394789579158316E-2</v>
      </c>
      <c r="D78" s="23">
        <v>97</v>
      </c>
      <c r="E78" s="24">
        <f>(D78/D19)</f>
        <v>8.2133784928027101E-2</v>
      </c>
      <c r="F78" s="22">
        <f>IF(B78=0,0,(D78/B78))</f>
        <v>0.26287262872628725</v>
      </c>
    </row>
    <row r="79" spans="1:10" x14ac:dyDescent="0.25">
      <c r="A79" s="12" t="s">
        <v>34</v>
      </c>
      <c r="B79" s="21">
        <v>3016</v>
      </c>
      <c r="C79" s="22">
        <f>(B79/B19)</f>
        <v>0.60440881763527055</v>
      </c>
      <c r="D79" s="23">
        <v>732</v>
      </c>
      <c r="E79" s="24">
        <f>(D79/D19)</f>
        <v>0.61981371718882305</v>
      </c>
      <c r="F79" s="22">
        <f>IF(B79=0,0,(D79/B79))</f>
        <v>0.2427055702917772</v>
      </c>
    </row>
    <row r="80" spans="1:10" ht="16.5" thickBot="1" x14ac:dyDescent="0.3">
      <c r="A80" s="14" t="s">
        <v>35</v>
      </c>
      <c r="B80" s="44">
        <f>SUM(B82:B90)</f>
        <v>1605</v>
      </c>
      <c r="C80" s="45">
        <f>(B80/B19)</f>
        <v>0.32164328657314628</v>
      </c>
      <c r="D80" s="46">
        <f>SUM(D82:D90)</f>
        <v>352</v>
      </c>
      <c r="E80" s="45">
        <f>(D80/D19)</f>
        <v>0.29805249788314986</v>
      </c>
      <c r="F80" s="47">
        <f>IF(B80=0,0,(D80/B80))</f>
        <v>0.21931464174454829</v>
      </c>
    </row>
    <row r="81" spans="1:6" x14ac:dyDescent="0.25">
      <c r="A81" s="12"/>
      <c r="B81" s="21"/>
      <c r="C81" s="22"/>
      <c r="D81" s="23"/>
      <c r="E81" s="24"/>
      <c r="F81" s="22"/>
    </row>
    <row r="82" spans="1:6" x14ac:dyDescent="0.25">
      <c r="A82" s="12" t="s">
        <v>36</v>
      </c>
      <c r="B82" s="21">
        <v>281</v>
      </c>
      <c r="C82" s="22">
        <f>(B82/B19)</f>
        <v>5.6312625250501E-2</v>
      </c>
      <c r="D82" s="23">
        <v>69</v>
      </c>
      <c r="E82" s="24">
        <f>(D82/D19)</f>
        <v>5.8425063505503812E-2</v>
      </c>
      <c r="F82" s="22">
        <f t="shared" ref="F82:F90" si="4">IF(B82=0,0,(D82/B82))</f>
        <v>0.24555160142348753</v>
      </c>
    </row>
    <row r="83" spans="1:6" x14ac:dyDescent="0.25">
      <c r="A83" s="12" t="s">
        <v>37</v>
      </c>
      <c r="B83" s="21">
        <v>294</v>
      </c>
      <c r="C83" s="22">
        <f>(B83/B19)</f>
        <v>5.8917835671342685E-2</v>
      </c>
      <c r="D83" s="23">
        <v>73</v>
      </c>
      <c r="E83" s="24">
        <f>(D83/D19)</f>
        <v>6.1812023708721422E-2</v>
      </c>
      <c r="F83" s="22">
        <f t="shared" si="4"/>
        <v>0.24829931972789115</v>
      </c>
    </row>
    <row r="84" spans="1:6" x14ac:dyDescent="0.25">
      <c r="A84" s="12" t="s">
        <v>38</v>
      </c>
      <c r="B84" s="21">
        <v>315</v>
      </c>
      <c r="C84" s="22">
        <f>(B84/B19)</f>
        <v>6.3126252505010014E-2</v>
      </c>
      <c r="D84" s="23">
        <v>67</v>
      </c>
      <c r="E84" s="24">
        <f>(D84/D19)</f>
        <v>5.6731583403895003E-2</v>
      </c>
      <c r="F84" s="22">
        <f t="shared" si="4"/>
        <v>0.21269841269841269</v>
      </c>
    </row>
    <row r="85" spans="1:6" x14ac:dyDescent="0.25">
      <c r="A85" s="12" t="s">
        <v>84</v>
      </c>
      <c r="B85" s="23">
        <v>42</v>
      </c>
      <c r="C85" s="22">
        <f>(B85/B19)</f>
        <v>8.4168336673346687E-3</v>
      </c>
      <c r="D85" s="23">
        <v>12</v>
      </c>
      <c r="E85" s="28">
        <f>(D85/D19)</f>
        <v>1.0160880609652836E-2</v>
      </c>
      <c r="F85" s="29">
        <f t="shared" si="4"/>
        <v>0.2857142857142857</v>
      </c>
    </row>
    <row r="86" spans="1:6" x14ac:dyDescent="0.25">
      <c r="A86" s="12" t="s">
        <v>39</v>
      </c>
      <c r="B86" s="23">
        <v>81</v>
      </c>
      <c r="C86" s="22">
        <f>(B86/B19)</f>
        <v>1.6232464929859719E-2</v>
      </c>
      <c r="D86" s="23">
        <v>23</v>
      </c>
      <c r="E86" s="28">
        <f>(D86/D19)</f>
        <v>1.9475021168501271E-2</v>
      </c>
      <c r="F86" s="29">
        <f t="shared" si="4"/>
        <v>0.2839506172839506</v>
      </c>
    </row>
    <row r="87" spans="1:6" x14ac:dyDescent="0.25">
      <c r="A87" s="12" t="s">
        <v>40</v>
      </c>
      <c r="B87" s="23">
        <v>32</v>
      </c>
      <c r="C87" s="22">
        <f>(B87/B19)</f>
        <v>6.4128256513026052E-3</v>
      </c>
      <c r="D87" s="23">
        <v>11</v>
      </c>
      <c r="E87" s="33">
        <f>(D87/D19)</f>
        <v>9.3141405588484331E-3</v>
      </c>
      <c r="F87" s="29">
        <f t="shared" si="4"/>
        <v>0.34375</v>
      </c>
    </row>
    <row r="88" spans="1:6" x14ac:dyDescent="0.25">
      <c r="A88" s="12" t="s">
        <v>41</v>
      </c>
      <c r="B88" s="23">
        <v>374</v>
      </c>
      <c r="C88" s="22">
        <f>(B88/B19)</f>
        <v>7.4949899799599193E-2</v>
      </c>
      <c r="D88" s="23">
        <v>60</v>
      </c>
      <c r="E88" s="24">
        <f>(D88/D19)</f>
        <v>5.0804403048264182E-2</v>
      </c>
      <c r="F88" s="22">
        <f t="shared" si="4"/>
        <v>0.16042780748663102</v>
      </c>
    </row>
    <row r="89" spans="1:6" x14ac:dyDescent="0.25">
      <c r="A89" s="12" t="s">
        <v>42</v>
      </c>
      <c r="B89" s="23">
        <v>67</v>
      </c>
      <c r="C89" s="22">
        <f>(B89/B19)</f>
        <v>1.3426853707414829E-2</v>
      </c>
      <c r="D89" s="23">
        <v>15</v>
      </c>
      <c r="E89" s="28">
        <f>(D89/D19)</f>
        <v>1.2701100762066046E-2</v>
      </c>
      <c r="F89" s="29">
        <f t="shared" si="4"/>
        <v>0.22388059701492538</v>
      </c>
    </row>
    <row r="90" spans="1:6" x14ac:dyDescent="0.25">
      <c r="A90" s="12" t="s">
        <v>94</v>
      </c>
      <c r="B90" s="23">
        <v>119</v>
      </c>
      <c r="C90" s="22">
        <f>(B90/B19)</f>
        <v>2.3847695390781562E-2</v>
      </c>
      <c r="D90" s="23">
        <v>22</v>
      </c>
      <c r="E90" s="33">
        <f>(D90/D19)</f>
        <v>1.8628281117696866E-2</v>
      </c>
      <c r="F90" s="29">
        <f t="shared" si="4"/>
        <v>0.18487394957983194</v>
      </c>
    </row>
    <row r="91" spans="1:6" x14ac:dyDescent="0.25">
      <c r="A91" s="12"/>
      <c r="B91" s="21"/>
      <c r="C91" s="22"/>
      <c r="D91" s="23"/>
      <c r="E91" s="24"/>
      <c r="F91" s="22"/>
    </row>
    <row r="92" spans="1:6" ht="16.5" thickBot="1" x14ac:dyDescent="0.3">
      <c r="A92" s="54" t="s">
        <v>43</v>
      </c>
      <c r="B92" s="21"/>
      <c r="C92" s="25"/>
      <c r="D92" s="23"/>
      <c r="E92" s="26"/>
      <c r="F92" s="25"/>
    </row>
    <row r="93" spans="1:6" x14ac:dyDescent="0.25">
      <c r="A93" s="12" t="s">
        <v>3</v>
      </c>
      <c r="B93" s="21">
        <v>110</v>
      </c>
      <c r="C93" s="22">
        <f>(B93/B19)</f>
        <v>2.2044088176352707E-2</v>
      </c>
      <c r="D93" s="23">
        <v>20</v>
      </c>
      <c r="E93" s="24">
        <f>(D93/D19)</f>
        <v>1.6934801016088061E-2</v>
      </c>
      <c r="F93" s="22">
        <f>IF(B93=0,0,(D93/B93))</f>
        <v>0.18181818181818182</v>
      </c>
    </row>
    <row r="94" spans="1:6" x14ac:dyDescent="0.25">
      <c r="A94" s="12"/>
      <c r="B94" s="21"/>
      <c r="C94" s="22"/>
      <c r="D94" s="23"/>
      <c r="E94" s="24"/>
      <c r="F94" s="22"/>
    </row>
    <row r="95" spans="1:6" x14ac:dyDescent="0.25">
      <c r="A95" s="12" t="s">
        <v>45</v>
      </c>
      <c r="B95" s="21">
        <v>53</v>
      </c>
      <c r="C95" s="22">
        <f>(B95/B19)</f>
        <v>1.062124248496994E-2</v>
      </c>
      <c r="D95" s="23">
        <v>11</v>
      </c>
      <c r="E95" s="24">
        <f>(D95/D19)</f>
        <v>9.3141405588484331E-3</v>
      </c>
      <c r="F95" s="22">
        <f>IF(B95=0,0,(D95/B95))</f>
        <v>0.20754716981132076</v>
      </c>
    </row>
    <row r="96" spans="1:6" x14ac:dyDescent="0.25">
      <c r="A96" s="12" t="s">
        <v>46</v>
      </c>
      <c r="B96" s="21">
        <v>226</v>
      </c>
      <c r="C96" s="22">
        <f>(B96/B19)</f>
        <v>4.529058116232465E-2</v>
      </c>
      <c r="D96" s="23">
        <v>51</v>
      </c>
      <c r="E96" s="38">
        <f>(D96/D19)</f>
        <v>4.3183742591024553E-2</v>
      </c>
      <c r="F96" s="22">
        <f>IF(B96=0,0,(D96/B96))</f>
        <v>0.22566371681415928</v>
      </c>
    </row>
    <row r="97" spans="1:7" x14ac:dyDescent="0.25">
      <c r="A97" s="12" t="s">
        <v>47</v>
      </c>
      <c r="B97" s="21">
        <v>178</v>
      </c>
      <c r="C97" s="22">
        <f>(B97/B19)</f>
        <v>3.5671342685370741E-2</v>
      </c>
      <c r="D97" s="23">
        <v>25</v>
      </c>
      <c r="E97" s="28">
        <f>(D97/D19)</f>
        <v>2.1168501270110076E-2</v>
      </c>
      <c r="F97" s="22">
        <f>IF(B97=0,0,(D97/B97))</f>
        <v>0.1404494382022472</v>
      </c>
    </row>
    <row r="98" spans="1:7" x14ac:dyDescent="0.25">
      <c r="A98" s="12" t="s">
        <v>64</v>
      </c>
      <c r="B98" s="21">
        <v>83</v>
      </c>
      <c r="C98" s="22">
        <f>(B98/B19)</f>
        <v>1.6633266533066134E-2</v>
      </c>
      <c r="D98" s="30">
        <v>18</v>
      </c>
      <c r="E98" s="28">
        <f>(D98/D19)</f>
        <v>1.5241320914479255E-2</v>
      </c>
      <c r="F98" s="22">
        <f>IF(B98=0,0,(D98/B98))</f>
        <v>0.21686746987951808</v>
      </c>
    </row>
    <row r="99" spans="1:7" ht="32.25" thickBot="1" x14ac:dyDescent="0.3">
      <c r="A99" s="14" t="s">
        <v>63</v>
      </c>
      <c r="B99" s="44">
        <f>SUM(B95:B98)</f>
        <v>540</v>
      </c>
      <c r="C99" s="45">
        <f>(B99/B19)</f>
        <v>0.10821643286573146</v>
      </c>
      <c r="D99" s="46">
        <f>SUM(D95:D98)</f>
        <v>105</v>
      </c>
      <c r="E99" s="45">
        <f>(D99/D19)</f>
        <v>8.8907705334462322E-2</v>
      </c>
      <c r="F99" s="47">
        <f>IF(B99=0,0,(D99/B99))</f>
        <v>0.19444444444444445</v>
      </c>
    </row>
    <row r="100" spans="1:7" x14ac:dyDescent="0.25">
      <c r="A100" s="12"/>
      <c r="B100" s="21"/>
      <c r="C100" s="22"/>
      <c r="D100" s="23"/>
      <c r="E100" s="40"/>
      <c r="F100" s="22"/>
    </row>
    <row r="101" spans="1:7" x14ac:dyDescent="0.25">
      <c r="A101" s="12" t="s">
        <v>67</v>
      </c>
      <c r="B101" s="21">
        <v>2396</v>
      </c>
      <c r="C101" s="22">
        <f>(B101/B19)</f>
        <v>0.48016032064128256</v>
      </c>
      <c r="D101" s="23">
        <v>632</v>
      </c>
      <c r="E101" s="24">
        <f>(D101/D19)</f>
        <v>0.53513971210838274</v>
      </c>
      <c r="F101" s="22">
        <f t="shared" ref="F101:F107" si="5">IF(B101=0,0,(D101/B101))</f>
        <v>0.26377295492487479</v>
      </c>
    </row>
    <row r="102" spans="1:7" x14ac:dyDescent="0.25">
      <c r="A102" s="12" t="s">
        <v>68</v>
      </c>
      <c r="B102" s="21">
        <v>231</v>
      </c>
      <c r="C102" s="22">
        <f>(B102/B19)</f>
        <v>4.6292585170340683E-2</v>
      </c>
      <c r="D102" s="23">
        <v>52</v>
      </c>
      <c r="E102" s="24">
        <f>(D102/D19)</f>
        <v>4.4030482641828961E-2</v>
      </c>
      <c r="F102" s="22">
        <f t="shared" si="5"/>
        <v>0.22510822510822512</v>
      </c>
    </row>
    <row r="103" spans="1:7" x14ac:dyDescent="0.25">
      <c r="A103" s="12" t="s">
        <v>69</v>
      </c>
      <c r="B103" s="21">
        <v>177</v>
      </c>
      <c r="C103" s="22">
        <f>(B103/B19)</f>
        <v>3.5470941883767537E-2</v>
      </c>
      <c r="D103" s="23">
        <v>39</v>
      </c>
      <c r="E103" s="24">
        <f>(D103/D19)</f>
        <v>3.3022861981371721E-2</v>
      </c>
      <c r="F103" s="22">
        <f t="shared" si="5"/>
        <v>0.22033898305084745</v>
      </c>
    </row>
    <row r="104" spans="1:7" x14ac:dyDescent="0.25">
      <c r="A104" s="12" t="s">
        <v>70</v>
      </c>
      <c r="B104" s="21">
        <v>113</v>
      </c>
      <c r="C104" s="22">
        <f>(B104/B19)</f>
        <v>2.2645290581162325E-2</v>
      </c>
      <c r="D104" s="23">
        <v>30</v>
      </c>
      <c r="E104" s="24">
        <f>(D104/D19)</f>
        <v>2.5402201524132091E-2</v>
      </c>
      <c r="F104" s="22">
        <f t="shared" si="5"/>
        <v>0.26548672566371684</v>
      </c>
    </row>
    <row r="105" spans="1:7" x14ac:dyDescent="0.25">
      <c r="A105" s="12" t="s">
        <v>44</v>
      </c>
      <c r="B105" s="21">
        <v>180</v>
      </c>
      <c r="C105" s="22">
        <f>(B105/B19)</f>
        <v>3.6072144288577156E-2</v>
      </c>
      <c r="D105" s="23">
        <v>34</v>
      </c>
      <c r="E105" s="24">
        <f>(D105/D19)</f>
        <v>2.8789161727349702E-2</v>
      </c>
      <c r="F105" s="22">
        <f t="shared" si="5"/>
        <v>0.18888888888888888</v>
      </c>
    </row>
    <row r="106" spans="1:7" x14ac:dyDescent="0.25">
      <c r="A106" s="12" t="s">
        <v>71</v>
      </c>
      <c r="B106" s="21">
        <v>528</v>
      </c>
      <c r="C106" s="22">
        <f>(B106/B19)</f>
        <v>0.10581162324649299</v>
      </c>
      <c r="D106" s="23">
        <v>105</v>
      </c>
      <c r="E106" s="24">
        <f>(D106/D19)</f>
        <v>8.8907705334462322E-2</v>
      </c>
      <c r="F106" s="22">
        <f t="shared" si="5"/>
        <v>0.19886363636363635</v>
      </c>
    </row>
    <row r="107" spans="1:7" ht="16.5" thickBot="1" x14ac:dyDescent="0.3">
      <c r="A107" s="14" t="s">
        <v>72</v>
      </c>
      <c r="B107" s="44">
        <f>SUM(B101:B106)</f>
        <v>3625</v>
      </c>
      <c r="C107" s="45">
        <f>(B107/B19)</f>
        <v>0.72645290581162325</v>
      </c>
      <c r="D107" s="46">
        <f>SUM(D101:D106)</f>
        <v>892</v>
      </c>
      <c r="E107" s="45">
        <f>(D107/D19)</f>
        <v>0.75529212531752754</v>
      </c>
      <c r="F107" s="47">
        <f t="shared" si="5"/>
        <v>0.24606896551724139</v>
      </c>
    </row>
    <row r="108" spans="1:7" x14ac:dyDescent="0.25">
      <c r="A108" s="12"/>
      <c r="B108" s="21"/>
      <c r="C108" s="22"/>
      <c r="D108" s="23"/>
      <c r="E108" s="40"/>
      <c r="F108" s="22"/>
    </row>
    <row r="109" spans="1:7" x14ac:dyDescent="0.25">
      <c r="A109" s="12" t="s">
        <v>50</v>
      </c>
      <c r="B109" s="21">
        <v>97</v>
      </c>
      <c r="C109" s="22">
        <f>(B109/B19)</f>
        <v>1.9438877755511022E-2</v>
      </c>
      <c r="D109" s="23">
        <v>30</v>
      </c>
      <c r="E109" s="38">
        <f>(D109/D19)</f>
        <v>2.5402201524132091E-2</v>
      </c>
      <c r="F109" s="22">
        <f>IF(B109=0,0,(D109/B109))</f>
        <v>0.30927835051546393</v>
      </c>
      <c r="G109" s="18"/>
    </row>
    <row r="110" spans="1:7" x14ac:dyDescent="0.25">
      <c r="A110" s="12" t="s">
        <v>51</v>
      </c>
      <c r="B110" s="21">
        <v>20</v>
      </c>
      <c r="C110" s="22">
        <f>(B110/B19)</f>
        <v>4.0080160320641279E-3</v>
      </c>
      <c r="D110" s="23">
        <v>8</v>
      </c>
      <c r="E110" s="33">
        <f>(D110/D19)</f>
        <v>6.7739204064352241E-3</v>
      </c>
      <c r="F110" s="29">
        <f>IF(B110=0,0,(D110/B110))</f>
        <v>0.4</v>
      </c>
    </row>
    <row r="111" spans="1:7" x14ac:dyDescent="0.25">
      <c r="A111" s="12" t="s">
        <v>52</v>
      </c>
      <c r="B111" s="21">
        <v>50</v>
      </c>
      <c r="C111" s="22">
        <f>(B111/B19)</f>
        <v>1.002004008016032E-2</v>
      </c>
      <c r="D111" s="30">
        <v>16</v>
      </c>
      <c r="E111" s="33">
        <f>(D111/D19)</f>
        <v>1.3547840812870448E-2</v>
      </c>
      <c r="F111" s="29">
        <f>IF(B111=0,0,(D111/B111))</f>
        <v>0.32</v>
      </c>
    </row>
    <row r="112" spans="1:7" x14ac:dyDescent="0.25">
      <c r="A112" s="12" t="s">
        <v>85</v>
      </c>
      <c r="B112" s="21">
        <v>118</v>
      </c>
      <c r="C112" s="22">
        <f>(B112/B19)</f>
        <v>2.3647294589178358E-2</v>
      </c>
      <c r="D112" s="30">
        <v>33</v>
      </c>
      <c r="E112" s="33">
        <f>(D112/D19)</f>
        <v>2.7942421676545301E-2</v>
      </c>
      <c r="F112" s="29">
        <f>IF(B112=0,0,(D112/B112))</f>
        <v>0.27966101694915252</v>
      </c>
    </row>
    <row r="113" spans="1:6" ht="16.5" thickBot="1" x14ac:dyDescent="0.3">
      <c r="A113" s="14" t="s">
        <v>66</v>
      </c>
      <c r="B113" s="44">
        <f>SUM(B109:B112)</f>
        <v>285</v>
      </c>
      <c r="C113" s="45">
        <f>(B113/B19)</f>
        <v>5.7114228456913829E-2</v>
      </c>
      <c r="D113" s="46">
        <f>SUM(D109:D112)</f>
        <v>87</v>
      </c>
      <c r="E113" s="45">
        <f>(D113/D19)</f>
        <v>7.3666384419983064E-2</v>
      </c>
      <c r="F113" s="47">
        <f>IF(B113=0,0,(D113/B113))</f>
        <v>0.30526315789473685</v>
      </c>
    </row>
    <row r="114" spans="1:6" x14ac:dyDescent="0.25">
      <c r="A114" s="12"/>
      <c r="B114" s="21"/>
      <c r="C114" s="22"/>
      <c r="D114" s="23"/>
      <c r="E114" s="40"/>
      <c r="F114" s="22"/>
    </row>
    <row r="115" spans="1:6" x14ac:dyDescent="0.25">
      <c r="A115" s="12" t="s">
        <v>48</v>
      </c>
      <c r="B115" s="21">
        <v>184</v>
      </c>
      <c r="C115" s="22">
        <f>(B115/B19)</f>
        <v>3.6873747494989978E-2</v>
      </c>
      <c r="D115" s="27">
        <v>37</v>
      </c>
      <c r="E115" s="33">
        <f>(D115/D19)</f>
        <v>3.1329381879762912E-2</v>
      </c>
      <c r="F115" s="33">
        <f>IF(B115=0,0,(D115/SUM(B115:B116)))</f>
        <v>0.18592964824120603</v>
      </c>
    </row>
    <row r="116" spans="1:6" x14ac:dyDescent="0.25">
      <c r="A116" s="12" t="s">
        <v>96</v>
      </c>
      <c r="B116" s="21">
        <v>15</v>
      </c>
      <c r="C116" s="22">
        <f>(B116/B19)</f>
        <v>3.0060120240480962E-3</v>
      </c>
      <c r="D116" s="30"/>
      <c r="E116" s="49"/>
      <c r="F116" s="37"/>
    </row>
    <row r="117" spans="1:6" x14ac:dyDescent="0.25">
      <c r="A117" s="12" t="s">
        <v>49</v>
      </c>
      <c r="B117" s="21">
        <v>69</v>
      </c>
      <c r="C117" s="22">
        <f>(B117/B19)</f>
        <v>1.3827655310621242E-2</v>
      </c>
      <c r="D117" s="23">
        <v>16</v>
      </c>
      <c r="E117" s="33">
        <f>(D117/D19)</f>
        <v>1.3547840812870448E-2</v>
      </c>
      <c r="F117" s="22">
        <f>IF(B117=0,0,(D117/B117))</f>
        <v>0.2318840579710145</v>
      </c>
    </row>
    <row r="118" spans="1:6" ht="32.25" thickBot="1" x14ac:dyDescent="0.3">
      <c r="A118" s="14" t="s">
        <v>65</v>
      </c>
      <c r="B118" s="44">
        <f>SUM(B115:B117)</f>
        <v>268</v>
      </c>
      <c r="C118" s="45">
        <f>(B118/B19)</f>
        <v>5.3707414829659315E-2</v>
      </c>
      <c r="D118" s="46">
        <f>SUM(D115:D117)</f>
        <v>53</v>
      </c>
      <c r="E118" s="45">
        <f>(D118/D19)</f>
        <v>4.4877222692633362E-2</v>
      </c>
      <c r="F118" s="47">
        <f>IF(B118=0,0,(D118/B118))</f>
        <v>0.19776119402985073</v>
      </c>
    </row>
    <row r="119" spans="1:6" x14ac:dyDescent="0.25">
      <c r="A119" s="12"/>
      <c r="B119" s="21"/>
      <c r="C119" s="22"/>
      <c r="D119" s="23"/>
      <c r="E119" s="24"/>
      <c r="F119" s="22"/>
    </row>
    <row r="120" spans="1:6" x14ac:dyDescent="0.25">
      <c r="A120" s="12" t="s">
        <v>53</v>
      </c>
      <c r="B120" s="21">
        <v>49</v>
      </c>
      <c r="C120" s="22">
        <f>(B120/B19)</f>
        <v>9.8196392785571147E-3</v>
      </c>
      <c r="D120" s="27">
        <v>8</v>
      </c>
      <c r="E120" s="28">
        <f>(D120/D19)</f>
        <v>6.7739204064352241E-3</v>
      </c>
      <c r="F120" s="29">
        <f>IF(B120=0,0,(D120/B120))</f>
        <v>0.16326530612244897</v>
      </c>
    </row>
    <row r="121" spans="1:6" x14ac:dyDescent="0.25">
      <c r="A121" s="12" t="s">
        <v>54</v>
      </c>
      <c r="B121" s="21">
        <v>56</v>
      </c>
      <c r="C121" s="22">
        <f>(B121/B19)</f>
        <v>1.1222444889779559E-2</v>
      </c>
      <c r="D121" s="23">
        <v>11</v>
      </c>
      <c r="E121" s="24">
        <f>(D121/D19)</f>
        <v>9.3141405588484331E-3</v>
      </c>
      <c r="F121" s="29">
        <f>IF(B121=0,0,(D121/B121))</f>
        <v>0.19642857142857142</v>
      </c>
    </row>
    <row r="122" spans="1:6" x14ac:dyDescent="0.25">
      <c r="A122" s="12" t="s">
        <v>95</v>
      </c>
      <c r="B122" s="21">
        <v>57</v>
      </c>
      <c r="C122" s="22">
        <f>(B122/B19)</f>
        <v>1.1422845691382766E-2</v>
      </c>
      <c r="D122" s="30">
        <v>5</v>
      </c>
      <c r="E122" s="24">
        <f>(D122/D19)</f>
        <v>4.2337002540220152E-3</v>
      </c>
      <c r="F122" s="29">
        <f>IF(B122=0,0,(D122/B122))</f>
        <v>8.771929824561403E-2</v>
      </c>
    </row>
    <row r="123" spans="1:6" x14ac:dyDescent="0.25">
      <c r="A123" s="16" t="s">
        <v>73</v>
      </c>
      <c r="B123" s="50">
        <f>SUM(B120:B122)</f>
        <v>162</v>
      </c>
      <c r="C123" s="51">
        <f>(B123/B19)</f>
        <v>3.2464929859719438E-2</v>
      </c>
      <c r="D123" s="52">
        <f>SUM(D120:D122)</f>
        <v>24</v>
      </c>
      <c r="E123" s="51">
        <f>(D123/D19)</f>
        <v>2.0321761219305672E-2</v>
      </c>
      <c r="F123" s="53">
        <f>IF(B123=0,0,(D123/B123))</f>
        <v>0.14814814814814814</v>
      </c>
    </row>
  </sheetData>
  <hyperlinks>
    <hyperlink ref="A6" r:id="rId1"/>
    <hyperlink ref="A14" r:id="rId2"/>
  </hyperlinks>
  <printOptions horizontalCentered="1" verticalCentered="1"/>
  <pageMargins left="0.78740157480314965" right="0.78740157480314965" top="0.39370078740157483" bottom="0.39370078740157483" header="0.31496062992125984" footer="0.31496062992125984"/>
  <pageSetup paperSize="9" fitToHeight="4" orientation="landscape" r:id="rId3"/>
  <rowBreaks count="2" manualBreakCount="2">
    <brk id="61" max="16383" man="1"/>
    <brk id="91" max="16383" man="1"/>
  </rowBreaks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b5a192-f488-4040-9765-23e672fe8c6b">
      <Terms xmlns="http://schemas.microsoft.com/office/infopath/2007/PartnerControls"/>
    </lcf76f155ced4ddcb4097134ff3c332f>
    <TaxCatchAll xmlns="f8945653-8eff-44ef-a544-b6e82dd5a2f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1A46551881A4EB7575585D0DD4A95" ma:contentTypeVersion="20" ma:contentTypeDescription="Create a new document." ma:contentTypeScope="" ma:versionID="1b2ace3307fbb6b32a305a2e2b8fc5a3">
  <xsd:schema xmlns:xsd="http://www.w3.org/2001/XMLSchema" xmlns:xs="http://www.w3.org/2001/XMLSchema" xmlns:p="http://schemas.microsoft.com/office/2006/metadata/properties" xmlns:ns2="5fb5a192-f488-4040-9765-23e672fe8c6b" xmlns:ns3="f8945653-8eff-44ef-a544-b6e82dd5a2f8" targetNamespace="http://schemas.microsoft.com/office/2006/metadata/properties" ma:root="true" ma:fieldsID="52cd9aba917fbdccdeae2865a2003dcf" ns2:_="" ns3:_="">
    <xsd:import namespace="5fb5a192-f488-4040-9765-23e672fe8c6b"/>
    <xsd:import namespace="f8945653-8eff-44ef-a544-b6e82dd5a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5a192-f488-4040-9765-23e672fe8c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45653-8eff-44ef-a544-b6e82dd5a2f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5774a4-1759-4796-822e-dba43e15a123}" ma:internalName="TaxCatchAll" ma:showField="CatchAllData" ma:web="f8945653-8eff-44ef-a544-b6e82dd5a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9ED839-949A-4AFF-8B68-BD7D675CD5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BCB9C1-3AB9-48B8-B47B-B0F20CB09215}">
  <ds:schemaRefs>
    <ds:schemaRef ds:uri="f8945653-8eff-44ef-a544-b6e82dd5a2f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fb5a192-f488-4040-9765-23e672fe8c6b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2F98573-E759-4DDA-81FF-8C12963BD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b5a192-f488-4040-9765-23e672fe8c6b"/>
    <ds:schemaRef ds:uri="f8945653-8eff-44ef-a544-b6e82dd5a2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Entry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Equal opportunities data for 2023 entry</dc:title>
  <dc:creator>Clearing House medpccp</dc:creator>
  <cp:lastModifiedBy>Sarah Newman</cp:lastModifiedBy>
  <cp:lastPrinted>2024-05-15T10:00:10Z</cp:lastPrinted>
  <dcterms:created xsi:type="dcterms:W3CDTF">2019-05-10T11:01:36Z</dcterms:created>
  <dcterms:modified xsi:type="dcterms:W3CDTF">2024-05-15T10:00:18Z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0x0101004351A46551881A4EB7575585D0DD4A95</vt:lpwstr>
  </property>
  <property fmtid="{D5CDD505-2E9C-101B-9397-08002B2CF9AE}" pid="3" name="MediaServiceImageTags">
    <vt:lpwstr/>
  </property>
</Properties>
</file>